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BS" sheetId="1" r:id="rId1"/>
    <sheet name="PL" sheetId="2" r:id="rId2"/>
    <sheet name="EQUITY" sheetId="3" r:id="rId3"/>
    <sheet name="CASH" sheetId="4" r:id="rId4"/>
    <sheet name="NOTES" sheetId="5" r:id="rId5"/>
    <sheet name="Sheet3" sheetId="6" r:id="rId6"/>
  </sheets>
  <definedNames/>
  <calcPr fullCalcOnLoad="1"/>
</workbook>
</file>

<file path=xl/sharedStrings.xml><?xml version="1.0" encoding="utf-8"?>
<sst xmlns="http://schemas.openxmlformats.org/spreadsheetml/2006/main" count="388" uniqueCount="257">
  <si>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</si>
  <si>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</si>
  <si>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</si>
  <si>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</si>
  <si>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</si>
  <si>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</si>
  <si>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</si>
  <si>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</si>
  <si>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The business operations of the Company were not materially affected by any 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</si>
  <si>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</si>
  <si>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</si>
  <si>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</si>
  <si>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</si>
  <si>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</si>
  <si>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</si>
  <si>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</si>
  <si>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</si>
  <si>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</si>
  <si>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</si>
  <si>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Dividend Paid</t>
  </si>
  <si>
    <t>There were no dividends paid for the current financial period.</t>
  </si>
  <si>
    <t>A8</t>
  </si>
  <si>
    <t>Segment Information</t>
  </si>
  <si>
    <t>Revenue</t>
  </si>
  <si>
    <t>RM '000</t>
  </si>
  <si>
    <t>A9</t>
  </si>
  <si>
    <t>Revaluation of Property, Plant and Equipment</t>
  </si>
  <si>
    <t>A10</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</si>
  <si>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</si>
  <si>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</si>
  <si>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A11</t>
  </si>
  <si>
    <t>Changes in the Composition of the Company</t>
  </si>
  <si>
    <t>A12</t>
  </si>
  <si>
    <t>Contingent Liabilities</t>
  </si>
  <si>
    <t>RM'000</t>
  </si>
  <si>
    <t>B1</t>
  </si>
  <si>
    <t>Review of Performance</t>
  </si>
  <si>
    <t>B2</t>
  </si>
  <si>
    <t>Comparison with the Preceding Quarter's Results</t>
  </si>
  <si>
    <t>Variance</t>
  </si>
  <si>
    <t>(30/09/02)</t>
  </si>
  <si>
    <t>(30/06/02)</t>
  </si>
  <si>
    <t>%</t>
  </si>
  <si>
    <t>B3</t>
  </si>
  <si>
    <t>Prospects for the Curent Financial Year</t>
  </si>
  <si>
    <t>B4</t>
  </si>
  <si>
    <t>Variance of Actual Profit from Forecast Profit</t>
  </si>
  <si>
    <t>B5</t>
  </si>
  <si>
    <t>Taxation</t>
  </si>
  <si>
    <t>Details of taxation are as follows :-</t>
  </si>
  <si>
    <t>Current Year</t>
  </si>
  <si>
    <t>Quarter</t>
  </si>
  <si>
    <t>To Date</t>
  </si>
  <si>
    <t>B6</t>
  </si>
  <si>
    <t>Profit / (loss) on Sale of Unquoted Investments and / or Properties</t>
  </si>
  <si>
    <t>There were no disposal for the financial period.</t>
  </si>
  <si>
    <t>B7</t>
  </si>
  <si>
    <t>Purchase or Disposal of Quoted Securities</t>
  </si>
  <si>
    <t>There was no purchase or disposal of sales of quoted securities for the financial period.</t>
  </si>
  <si>
    <t>B8</t>
  </si>
  <si>
    <t>Status of Corporate Proposals</t>
  </si>
  <si>
    <t>Proposed Corporate Exercise</t>
  </si>
  <si>
    <t>B9</t>
  </si>
  <si>
    <t>Borrowings  and Debt Securities</t>
  </si>
  <si>
    <t>Short term borrowings</t>
  </si>
  <si>
    <t>Long Term borrowings</t>
  </si>
  <si>
    <t>B10</t>
  </si>
  <si>
    <t>Off Balance Sheet Financial Instruments</t>
  </si>
  <si>
    <t>B11</t>
  </si>
  <si>
    <t>Material litigation</t>
  </si>
  <si>
    <t>B12</t>
  </si>
  <si>
    <t>Dividend</t>
  </si>
  <si>
    <t>There were no dividends declared for the current financial period.</t>
  </si>
  <si>
    <t>B13</t>
  </si>
  <si>
    <t>By Order of the Board</t>
  </si>
  <si>
    <t>Kuala Lumpur</t>
  </si>
  <si>
    <t>UNAUDITED CONDENSED CONSOLIDATED BALANCE SHEET</t>
  </si>
  <si>
    <t>AS AT 30 SEPTEMBER 2002</t>
  </si>
  <si>
    <t>AS AT</t>
  </si>
  <si>
    <t>END OF</t>
  </si>
  <si>
    <t>PRECEDING</t>
  </si>
  <si>
    <t>CURRENT</t>
  </si>
  <si>
    <t>FINANCIAL</t>
  </si>
  <si>
    <t>QUARTER</t>
  </si>
  <si>
    <t>30/09/2002</t>
  </si>
  <si>
    <t>NON-CURRENT ASSETS</t>
  </si>
  <si>
    <t>Property, Plant and Equipment</t>
  </si>
  <si>
    <t>Other Investments</t>
  </si>
  <si>
    <t>CURRENT ASSETS</t>
  </si>
  <si>
    <t>Inventories</t>
  </si>
  <si>
    <t>CURRENT LIABILITIES</t>
  </si>
  <si>
    <t>NET CURRENT ASSETS</t>
  </si>
  <si>
    <t>FINANCED BY :</t>
  </si>
  <si>
    <t>Share Capital</t>
  </si>
  <si>
    <t>Reserves</t>
  </si>
  <si>
    <t>Share Premium</t>
  </si>
  <si>
    <t>Retained Profit</t>
  </si>
  <si>
    <t>Shareholders' Equity</t>
  </si>
  <si>
    <t>Minority Interests</t>
  </si>
  <si>
    <t>Long Term Borrowings</t>
  </si>
  <si>
    <t>Deferred Taxation</t>
  </si>
  <si>
    <t>Non-Current Liabilities</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</si>
  <si>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</si>
  <si>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</si>
  <si>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</si>
  <si>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</si>
  <si>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</si>
  <si>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</si>
  <si>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</si>
  <si>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</si>
  <si>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</si>
  <si>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</si>
  <si>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Operating expenses</t>
  </si>
  <si>
    <t>Profit from operations</t>
  </si>
  <si>
    <t>Finance costs</t>
  </si>
  <si>
    <t>Share of profits and losses of associated companies</t>
  </si>
  <si>
    <t>Minority interests</t>
  </si>
  <si>
    <t>Net profit for the period</t>
  </si>
  <si>
    <t>Earning per shares (sen)</t>
  </si>
  <si>
    <t>UNAUDITED CONDENSED CONSOLIDATED STATEMENT OF CHANGES IN EQUITY</t>
  </si>
  <si>
    <t>Distributable</t>
  </si>
  <si>
    <t>Group</t>
  </si>
  <si>
    <t>Share</t>
  </si>
  <si>
    <t>Total</t>
  </si>
  <si>
    <t>Capital</t>
  </si>
  <si>
    <t>Premium</t>
  </si>
  <si>
    <t>At 30 September 2002</t>
  </si>
  <si>
    <t>Quarterly Report On Results For The Third Quarter Ended 30 September 2002</t>
  </si>
  <si>
    <t>The interim financial report is unaudited and has been prepared in accordance with MASB 26, Interim Financial Reporting and part A of Appendix 9B of Kuala Lumpur Stock Exchange Listing Requirements, and should be read in conjunction with the proforma financial statements for the year ended 31 December 2001 as stated in the Group's prospectus dated 18 June 2002</t>
  </si>
  <si>
    <t>The accounting policies and method of computation adopted are consistent with those adopted in the most recent proforma annual financial statements for the year ended 31 December 2001 as stated in the Group's prospectus dated 18 June 2002.</t>
  </si>
  <si>
    <t>There were no changes in the composition of the Company during the current quarter.</t>
  </si>
  <si>
    <t>NOTES TO INTERIM FINANCIAL REPORT</t>
  </si>
  <si>
    <t>ADDITIONAL INFORMATION REQUIRED BY KLSE LISTING REQUIRMENTS (KLSE)</t>
  </si>
  <si>
    <t>Qtr 3</t>
  </si>
  <si>
    <t>Qtr 2</t>
  </si>
  <si>
    <t>Profit before tax</t>
  </si>
  <si>
    <t>Profit After Tax (before pre-acquisition profit</t>
  </si>
  <si>
    <t>This is not applicable at this stage.</t>
  </si>
  <si>
    <t>Secretary</t>
  </si>
  <si>
    <t>26 November 2002</t>
  </si>
  <si>
    <t xml:space="preserve">Lum Chee Yeng </t>
  </si>
  <si>
    <t>30/09/02</t>
  </si>
  <si>
    <t>Particulars:</t>
  </si>
  <si>
    <t>Based on results for the quarter/year</t>
  </si>
  <si>
    <t>Particulars:-</t>
  </si>
  <si>
    <t>Transfer to / (from) deferred taxation</t>
  </si>
  <si>
    <t>All borrowings are denominated in Ringgit Malaysia (RM).</t>
  </si>
  <si>
    <t>The entire issued and paid up capital of the Company comprising 50,000,000 ordinary shares of RM1.00 each was listed on the Second Board of Kuala Lumpur Stock Exchange on 18 July 2002. With this, all its corporate proposal were duly completed.</t>
  </si>
  <si>
    <t>a)</t>
  </si>
  <si>
    <t>b)</t>
  </si>
  <si>
    <t>Construction of a four (4) storey factory</t>
  </si>
  <si>
    <t>Purchase of plant &amp; machinery</t>
  </si>
  <si>
    <t>Repayment of bank borrowing</t>
  </si>
  <si>
    <t>Working capital</t>
  </si>
  <si>
    <t>Estimated listing expenses</t>
  </si>
  <si>
    <t>Utilised</t>
  </si>
  <si>
    <t xml:space="preserve">Balance </t>
  </si>
  <si>
    <t>Net profit (RM'000)</t>
  </si>
  <si>
    <t>Basic EPS (sen)</t>
  </si>
  <si>
    <t>Current</t>
  </si>
  <si>
    <t xml:space="preserve">year </t>
  </si>
  <si>
    <t>quarter</t>
  </si>
  <si>
    <t>to date</t>
  </si>
  <si>
    <t>Weighted average number ordinary shares in issue ('000)</t>
  </si>
  <si>
    <t>*</t>
  </si>
  <si>
    <t>denotes 2 shares</t>
  </si>
  <si>
    <t>- Balance b/f</t>
  </si>
  <si>
    <t>-Addition during the period (weighted average)</t>
  </si>
  <si>
    <t xml:space="preserve">Earnings per Share </t>
  </si>
  <si>
    <t>Cash &amp; Cash Equivalents</t>
  </si>
  <si>
    <t>Intangible Assets</t>
  </si>
  <si>
    <t>Overdraft &amp; Short Term Borrowings</t>
  </si>
  <si>
    <t>YEAR ENDED</t>
  </si>
  <si>
    <t>31/12/2001</t>
  </si>
  <si>
    <t>N/A</t>
  </si>
  <si>
    <t>FOR THE THIRD QUARTER ENDED 30 SEPTEMBER 2002</t>
  </si>
  <si>
    <t>30/9/2002</t>
  </si>
  <si>
    <t>30/9/2001</t>
  </si>
  <si>
    <t>Depreciation &amp; Amortisation</t>
  </si>
  <si>
    <t>Other Receivables</t>
  </si>
  <si>
    <t>Trade Receivables</t>
  </si>
  <si>
    <t>Reserve on</t>
  </si>
  <si>
    <t>Consol</t>
  </si>
  <si>
    <t>Trade Payables</t>
  </si>
  <si>
    <t>Other Payables</t>
  </si>
  <si>
    <t>Reserve on consolidation</t>
  </si>
  <si>
    <t>Revaluation Reserve</t>
  </si>
  <si>
    <t>Profit before taxation</t>
  </si>
  <si>
    <t>Profit after tax before minority interest</t>
  </si>
  <si>
    <t>Not relevant as there is no comparative for preceding year.</t>
  </si>
  <si>
    <t>The Board expects the Group to achieve satisfactory results for the current financial year.</t>
  </si>
  <si>
    <t>The effective tax rate of the Group's profit is lower than the statutory tax rate mainly due to availability of reinvestment allowances claimed under Schedule 7A of the Income Tax Act, 1967.</t>
  </si>
  <si>
    <t>There was no material litigation since the last annual balance sheet date up to 20 November 2002 (latest practicable date which is not earlier than 7 days from the date of issuance of this quarterly report.</t>
  </si>
  <si>
    <t>There is no segmental reporting as the Group's activities are principally engaged in pharmaceutical industry; and its operations are carried out solely in Malaysia.</t>
  </si>
  <si>
    <t>Pre-acquisition profit, if applicable</t>
  </si>
  <si>
    <t xml:space="preserve">     Basic (based on weighted average)</t>
  </si>
  <si>
    <t xml:space="preserve">     Diluted (based on weighted average)</t>
  </si>
  <si>
    <r>
      <t>DUOPHARMA BIOTECH BERHAD</t>
    </r>
    <r>
      <rPr>
        <b/>
        <sz val="12"/>
        <rFont val="Arial Black"/>
        <family val="2"/>
      </rPr>
      <t xml:space="preserve"> </t>
    </r>
    <r>
      <rPr>
        <sz val="12"/>
        <rFont val="Arial Black"/>
        <family val="2"/>
      </rPr>
      <t>(524271-W)</t>
    </r>
  </si>
  <si>
    <r>
      <t>DUOPHARMA BIOTECH BERHAD</t>
    </r>
    <r>
      <rPr>
        <b/>
        <sz val="14"/>
        <rFont val="Arial Black"/>
        <family val="2"/>
      </rPr>
      <t xml:space="preserve"> </t>
    </r>
    <r>
      <rPr>
        <sz val="14"/>
        <rFont val="Arial Black"/>
        <family val="2"/>
      </rPr>
      <t>(524271-W)</t>
    </r>
  </si>
  <si>
    <r>
      <t>DUOPHARMA  BIOTECH BERHAD</t>
    </r>
    <r>
      <rPr>
        <b/>
        <sz val="12"/>
        <rFont val="Arial Black"/>
        <family val="2"/>
      </rPr>
      <t xml:space="preserve"> </t>
    </r>
    <r>
      <rPr>
        <sz val="12"/>
        <rFont val="Arial Black"/>
        <family val="2"/>
      </rPr>
      <t>(524271-W)</t>
    </r>
  </si>
  <si>
    <t>(The Condensed Consolidated Balance Sheet should be read in conjunction with the notes to interim financial report.)</t>
  </si>
  <si>
    <t>FOR THE PERIOD ENDED 30 SEPTEMBER 2002</t>
  </si>
  <si>
    <t>UNAUDITED CONDENSED CONSOLIDATED CASH FLOW STATEMENT</t>
  </si>
  <si>
    <t>The carrying value of land and buildings is based on a valuation carried out in year 2000 by independent qualified valuers using the comparison and investment method that have been brought forward, without amendment from the previous year's audited financial statements.</t>
  </si>
  <si>
    <t>Secured:</t>
  </si>
  <si>
    <t>-</t>
  </si>
  <si>
    <t>There were no debt securities as at the end of the financial period. However, Group borrowings are as follows:-</t>
  </si>
  <si>
    <t>The Group does not have any financial instruments with off balance sheet risk as at the date of issue of this quarterly report.</t>
  </si>
  <si>
    <t>Arising from Public Issue</t>
  </si>
  <si>
    <t>Arising from Right Issue</t>
  </si>
  <si>
    <t>At 1 January 2002</t>
  </si>
  <si>
    <t>* - RM2.00 comprising 2 ordinary shares of RM1.00 each</t>
  </si>
  <si>
    <t>Arising from acquisition of shares in subsidiary</t>
  </si>
  <si>
    <t>&lt;-------------Non-distributable-----------------&gt;</t>
  </si>
  <si>
    <t>(Accumulated losses)/</t>
  </si>
  <si>
    <t>Pre-acquisition profit</t>
  </si>
  <si>
    <t>Listing expenses set off</t>
  </si>
  <si>
    <t>The status of utilisation of total proceeds raised from the Rights Issue and the Public Issue of RM26,853,538, up to 20 November 2002 (the latest practicable date which is not earlier than 7 days from the date of issue of this report ) is as follows:-</t>
  </si>
  <si>
    <t>Proposed</t>
  </si>
  <si>
    <t>Utilisation</t>
  </si>
  <si>
    <t>The Group does not have any contigent liabilities as at 20 November 2002 (latest practicable date which is not earlier than 7 days from the date of issuance of this quarterly report.</t>
  </si>
  <si>
    <t>For the quarter under review, the Group recorded a profit after tax of RM3,522,000 for the current financial quarter as compared to RM3,704,000 for the preceding financial quarter representing a 4.9% decrease. The slight decrease in profit after tax recorded by the Group was mainly due to deferred sales recognition pending resolution of certain key pre-requisites.</t>
  </si>
  <si>
    <t>(The Condensed Consolidated Income Statement should be read in conjunction with the notes to interim financial report.)</t>
  </si>
  <si>
    <t>(The Condensed Consolidated Statement of Changes in Equity should be read in conjunction with the notes to interim financial report.)</t>
  </si>
  <si>
    <t xml:space="preserve"> 30 Sept 2002</t>
  </si>
  <si>
    <t xml:space="preserve"> 30 Sept 2001</t>
  </si>
  <si>
    <t>Net increase in cash and cash equivalents</t>
  </si>
  <si>
    <t>Cash and cash equivalents as at  1 January</t>
  </si>
  <si>
    <t>Net cash used in investing activities (II)</t>
  </si>
  <si>
    <t>Net cash generated from financing activities (III)</t>
  </si>
  <si>
    <t>Cash and cash equivalents as at  30 September (IV)</t>
  </si>
  <si>
    <t>Net cash generated from operating activities (I)</t>
  </si>
  <si>
    <t>(I)</t>
  </si>
  <si>
    <t>Included in the net cash generated from operating activities is pre-acquisition profit of RM4.809 million arising from the acquisition of Duopharma (M) Sdn Bhd on 08 May 2002 pursuant to the Initial Public Offering exercise</t>
  </si>
  <si>
    <t>(II)</t>
  </si>
  <si>
    <t>Included in the net cash used in investing activities is the effect of acquisition of Duopharma (M) Sdn Bhd mentioned above as follows:-</t>
  </si>
  <si>
    <t>Property, plant and machinery</t>
  </si>
  <si>
    <t>Current assets</t>
  </si>
  <si>
    <t>Current liabilities</t>
  </si>
  <si>
    <t>Net assets acquired</t>
  </si>
  <si>
    <t>Reserves on consolidation</t>
  </si>
  <si>
    <t>Purchase consideration satified by shares</t>
  </si>
  <si>
    <t>Net overdraft acquired</t>
  </si>
  <si>
    <t>Net cash outflow</t>
  </si>
  <si>
    <t>(III)</t>
  </si>
  <si>
    <t>Included in the net cash generated from financing activities is the effects of the Initial Public Offering exercise as follows:-</t>
  </si>
  <si>
    <t>Proceeds from Rights Issue</t>
  </si>
  <si>
    <t>Proceeds from Public Issue</t>
  </si>
  <si>
    <t>Listing expenses paid</t>
  </si>
  <si>
    <t>(IV)</t>
  </si>
  <si>
    <t>Cash and cash equivalents comprise:</t>
  </si>
  <si>
    <t>Cash and bank balances</t>
  </si>
  <si>
    <t>Fixed deposit placed with licensed financial institution</t>
  </si>
  <si>
    <t>Bank overdraft</t>
  </si>
  <si>
    <t>(The Condensed Consolidated Cash Flow Statement should be read in conjunction with the notes to interim financial report.)</t>
  </si>
  <si>
    <t>* An additional RM2.492 million has been utilised for the repayment of bank borrowings. This amount was originally allocated for the purchase of plant and machinery. After the reallocation of RM2.492 million against the RM2.800 million, the unutilised amount of RM0.308 million (which was originally meant for plant and machinery) plus the unutilised amount of RM0.213 million (which was originally meant to pay the listing expenses), totalling to RM0.521 million is placed in fixed deposit with licensed financial instituitions and will be utilised as working capital.</t>
  </si>
  <si>
    <t>As the above mentioned revision is less than 25% of the total proceeds raised from the Rights Issue and the Public Issue of RM26.854 million and the utilisation is meant for the core business activities of the Group, the revision is not subject to the approval of the Securities Commission and also not subject to the approvals of the shareholders of the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</si>
</sst>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s>
  <fonts count="25">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b/>
      <u val="singleAccounting"/>
      <sz val="12"/>
      <name val="Arial Narrow"/>
      <family val="2"/>
    </font>
    <font>
      <u val="singleAccounting"/>
      <sz val="12"/>
      <name val="Arial Narrow"/>
      <family val="2"/>
    </font>
    <font>
      <b/>
      <sz val="14"/>
      <name val="Arial Narrow"/>
      <family val="2"/>
    </font>
    <font>
      <u val="singleAccounting"/>
      <sz val="10"/>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3">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double">
        <color indexed="55"/>
      </bottom>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double">
        <color indexed="55"/>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49">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65"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2" fillId="0" borderId="0" xfId="0" applyNumberFormat="1" applyFont="1" applyBorder="1" applyAlignment="1">
      <alignment horizontal="center" vertical="top" wrapText="1"/>
    </xf>
    <xf numFmtId="0" fontId="4" fillId="0" borderId="0" xfId="0" applyFont="1" applyAlignment="1">
      <alignment horizontal="left" vertical="top"/>
    </xf>
    <xf numFmtId="0" fontId="4" fillId="0" borderId="0" xfId="0" applyFont="1" applyAlignment="1">
      <alignment horizontal="right" vertical="top"/>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64" fontId="2" fillId="0" borderId="0" xfId="0" applyNumberFormat="1" applyFont="1" applyBorder="1" applyAlignment="1">
      <alignment vertical="center"/>
    </xf>
    <xf numFmtId="164"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2" fillId="0" borderId="9" xfId="0" applyNumberFormat="1" applyFont="1" applyBorder="1" applyAlignment="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64"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64"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14" fontId="12" fillId="0" borderId="5"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41" fontId="12" fillId="0" borderId="6" xfId="22" applyNumberFormat="1" applyFont="1" applyFill="1" applyBorder="1" applyAlignment="1">
      <alignment horizontal="center" vertical="center"/>
      <protection/>
    </xf>
    <xf numFmtId="41" fontId="12" fillId="0" borderId="13" xfId="22" applyNumberFormat="1" applyFont="1" applyFill="1" applyBorder="1" applyAlignment="1">
      <alignment horizontal="center" vertical="center"/>
      <protection/>
    </xf>
    <xf numFmtId="0" fontId="11" fillId="0" borderId="4" xfId="22" applyFont="1" applyFill="1" applyBorder="1" applyAlignment="1">
      <alignment vertical="center"/>
      <protection/>
    </xf>
    <xf numFmtId="0" fontId="11" fillId="0" borderId="5" xfId="22" applyFont="1" applyFill="1" applyBorder="1" applyAlignment="1">
      <alignment vertical="center"/>
      <protection/>
    </xf>
    <xf numFmtId="0" fontId="11" fillId="0" borderId="5" xfId="22" applyFont="1" applyFill="1" applyBorder="1" applyAlignment="1">
      <alignment horizontal="justify" vertical="center"/>
      <protection/>
    </xf>
    <xf numFmtId="0" fontId="13" fillId="0" borderId="5" xfId="22" applyFont="1" applyFill="1" applyBorder="1" applyAlignment="1">
      <alignment vertical="center"/>
      <protection/>
    </xf>
    <xf numFmtId="0" fontId="13" fillId="0" borderId="5" xfId="22" applyFont="1" applyFill="1" applyBorder="1" applyAlignment="1">
      <alignment horizontal="justify" vertical="top" wrapText="1"/>
      <protection/>
    </xf>
    <xf numFmtId="0" fontId="13" fillId="0" borderId="5" xfId="22" applyFont="1" applyFill="1" applyBorder="1" applyAlignment="1">
      <alignment horizontal="justify" vertical="center"/>
      <protection/>
    </xf>
    <xf numFmtId="167" fontId="13" fillId="0" borderId="12" xfId="22" applyNumberFormat="1" applyFont="1" applyFill="1" applyBorder="1" applyAlignment="1">
      <alignment vertical="center"/>
      <protection/>
    </xf>
    <xf numFmtId="0" fontId="11" fillId="0" borderId="5" xfId="22" applyFont="1" applyBorder="1" applyAlignment="1">
      <alignment vertical="center"/>
      <protection/>
    </xf>
    <xf numFmtId="0" fontId="11" fillId="0" borderId="6" xfId="22" applyFont="1" applyBorder="1" applyAlignment="1">
      <alignment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3" fontId="0" fillId="0" borderId="4" xfId="0" applyNumberForma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64" fontId="2" fillId="0" borderId="0" xfId="15" applyNumberFormat="1" applyFont="1" applyBorder="1" applyAlignment="1">
      <alignment horizontal="right" vertical="top" wrapText="1"/>
    </xf>
    <xf numFmtId="164"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64" fontId="2" fillId="0" borderId="0" xfId="15" applyNumberFormat="1" applyFont="1" applyAlignment="1" quotePrefix="1">
      <alignment horizontal="left" vertical="top" wrapText="1"/>
    </xf>
    <xf numFmtId="164" fontId="16" fillId="0" borderId="7" xfId="15" applyNumberFormat="1" applyFont="1" applyBorder="1" applyAlignment="1" quotePrefix="1">
      <alignment horizontal="left" vertical="top" wrapText="1"/>
    </xf>
    <xf numFmtId="164" fontId="2" fillId="0" borderId="0" xfId="15" applyNumberFormat="1" applyFont="1" applyAlignment="1">
      <alignment vertical="top" wrapText="1"/>
    </xf>
    <xf numFmtId="164" fontId="2" fillId="0" borderId="0" xfId="15" applyNumberFormat="1" applyFont="1" applyAlignment="1">
      <alignment horizontal="center" vertical="top" wrapText="1"/>
    </xf>
    <xf numFmtId="164" fontId="17" fillId="0" borderId="0" xfId="15" applyNumberFormat="1" applyFont="1" applyAlignment="1">
      <alignment vertical="top" wrapText="1"/>
    </xf>
    <xf numFmtId="164"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64"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5" fontId="1" fillId="3" borderId="6" xfId="0" applyNumberFormat="1" applyFont="1" applyFill="1" applyBorder="1" applyAlignment="1">
      <alignment horizontal="center"/>
    </xf>
    <xf numFmtId="164" fontId="1" fillId="0" borderId="0" xfId="15" applyNumberFormat="1" applyFont="1" applyBorder="1" applyAlignment="1">
      <alignment horizontal="left"/>
    </xf>
    <xf numFmtId="164" fontId="1" fillId="0" borderId="7" xfId="15" applyNumberFormat="1" applyFont="1" applyBorder="1" applyAlignment="1">
      <alignment horizontal="left"/>
    </xf>
    <xf numFmtId="43" fontId="19"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1" fillId="3" borderId="0" xfId="0" applyFont="1" applyFill="1" applyBorder="1" applyAlignment="1">
      <alignment horizontal="lef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0" fontId="4" fillId="3" borderId="0" xfId="0" applyFont="1" applyFill="1" applyAlignment="1">
      <alignment vertical="top" wrapText="1"/>
    </xf>
    <xf numFmtId="41" fontId="11" fillId="0" borderId="4" xfId="22" applyNumberFormat="1" applyFont="1" applyFill="1" applyBorder="1" applyAlignment="1">
      <alignment horizontal="center" vertical="center"/>
      <protection/>
    </xf>
    <xf numFmtId="41" fontId="11" fillId="0" borderId="1" xfId="22" applyNumberFormat="1" applyFont="1" applyFill="1" applyBorder="1" applyAlignment="1">
      <alignment vertical="center"/>
      <protection/>
    </xf>
    <xf numFmtId="41" fontId="11" fillId="0" borderId="3" xfId="22" applyNumberFormat="1" applyFont="1" applyFill="1" applyBorder="1" applyAlignment="1">
      <alignment vertical="center"/>
      <protection/>
    </xf>
    <xf numFmtId="41" fontId="11" fillId="0" borderId="14" xfId="22" applyNumberFormat="1" applyFont="1" applyFill="1" applyBorder="1" applyAlignment="1">
      <alignment vertical="center"/>
      <protection/>
    </xf>
    <xf numFmtId="41" fontId="13" fillId="0" borderId="3" xfId="22" applyNumberFormat="1" applyFont="1" applyFill="1" applyBorder="1" applyAlignment="1">
      <alignment vertical="center"/>
      <protection/>
    </xf>
    <xf numFmtId="41" fontId="13" fillId="0" borderId="15" xfId="22" applyNumberFormat="1" applyFont="1" applyFill="1" applyBorder="1" applyAlignment="1">
      <alignment vertical="center"/>
      <protection/>
    </xf>
    <xf numFmtId="41" fontId="13" fillId="0" borderId="16" xfId="22" applyNumberFormat="1" applyFont="1" applyFill="1" applyBorder="1" applyAlignment="1">
      <alignment vertical="center"/>
      <protection/>
    </xf>
    <xf numFmtId="167" fontId="13" fillId="0" borderId="3" xfId="22" applyNumberFormat="1" applyFont="1" applyFill="1" applyBorder="1" applyAlignment="1">
      <alignment vertical="center"/>
      <protection/>
    </xf>
    <xf numFmtId="41" fontId="11" fillId="0" borderId="11" xfId="22" applyNumberFormat="1" applyFont="1" applyFill="1" applyBorder="1" applyAlignment="1">
      <alignment vertical="center"/>
      <protection/>
    </xf>
    <xf numFmtId="41" fontId="11" fillId="0" borderId="12" xfId="22" applyNumberFormat="1" applyFont="1" applyFill="1" applyBorder="1" applyAlignment="1">
      <alignment vertical="center"/>
      <protection/>
    </xf>
    <xf numFmtId="41" fontId="11" fillId="0" borderId="17" xfId="22" applyNumberFormat="1" applyFont="1" applyFill="1" applyBorder="1" applyAlignment="1">
      <alignment vertical="center"/>
      <protection/>
    </xf>
    <xf numFmtId="41" fontId="13" fillId="0" borderId="12" xfId="22" applyNumberFormat="1" applyFont="1" applyFill="1" applyBorder="1" applyAlignment="1">
      <alignment vertical="center"/>
      <protection/>
    </xf>
    <xf numFmtId="41" fontId="13" fillId="0" borderId="18" xfId="22" applyNumberFormat="1" applyFont="1" applyFill="1" applyBorder="1" applyAlignment="1">
      <alignment vertical="center"/>
      <protection/>
    </xf>
    <xf numFmtId="41" fontId="13" fillId="0" borderId="19" xfId="22" applyNumberFormat="1" applyFont="1" applyFill="1" applyBorder="1" applyAlignment="1">
      <alignment vertical="center"/>
      <protection/>
    </xf>
    <xf numFmtId="41" fontId="12" fillId="0" borderId="5"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64" fontId="4" fillId="3" borderId="0" xfId="0" applyNumberFormat="1" applyFont="1" applyFill="1" applyAlignment="1">
      <alignment horizontal="center" vertical="center"/>
    </xf>
    <xf numFmtId="167" fontId="13" fillId="0" borderId="5" xfId="22" applyNumberFormat="1" applyFont="1" applyBorder="1" applyAlignment="1">
      <alignment vertical="center"/>
      <protection/>
    </xf>
    <xf numFmtId="167" fontId="13" fillId="0" borderId="6" xfId="22" applyNumberFormat="1" applyFont="1" applyBorder="1" applyAlignment="1">
      <alignment vertical="center"/>
      <protection/>
    </xf>
    <xf numFmtId="164" fontId="2" fillId="3" borderId="0" xfId="15" applyNumberFormat="1" applyFont="1" applyFill="1" applyBorder="1" applyAlignment="1">
      <alignment horizontal="right" vertical="top" wrapText="1"/>
    </xf>
    <xf numFmtId="164" fontId="2" fillId="3" borderId="9" xfId="15" applyNumberFormat="1" applyFont="1" applyFill="1" applyBorder="1" applyAlignment="1">
      <alignment horizontal="right" vertical="top" wrapText="1"/>
    </xf>
    <xf numFmtId="37" fontId="2" fillId="3" borderId="0" xfId="0" applyNumberFormat="1" applyFont="1" applyFill="1" applyAlignment="1">
      <alignment horizontal="center" vertical="top" wrapText="1"/>
    </xf>
    <xf numFmtId="37" fontId="2" fillId="3" borderId="9" xfId="0" applyNumberFormat="1" applyFont="1" applyFill="1" applyBorder="1" applyAlignment="1">
      <alignment horizontal="center" vertical="top" wrapText="1"/>
    </xf>
    <xf numFmtId="37" fontId="2" fillId="3" borderId="0" xfId="0" applyNumberFormat="1" applyFont="1" applyFill="1" applyAlignment="1">
      <alignment horizontal="right" vertical="top" wrapText="1"/>
    </xf>
    <xf numFmtId="0" fontId="2" fillId="0" borderId="0" xfId="0" applyFont="1" applyBorder="1" applyAlignment="1" quotePrefix="1">
      <alignment horizontal="left"/>
    </xf>
    <xf numFmtId="3" fontId="0" fillId="0" borderId="5" xfId="15" applyNumberFormat="1" applyBorder="1" applyAlignment="1">
      <alignment horizontal="center" vertical="center"/>
    </xf>
    <xf numFmtId="3" fontId="0" fillId="0" borderId="3" xfId="0" applyNumberFormat="1" applyBorder="1" applyAlignment="1">
      <alignment horizontal="center" vertical="center"/>
    </xf>
    <xf numFmtId="3" fontId="0" fillId="0" borderId="4" xfId="15" applyNumberFormat="1" applyFont="1" applyBorder="1" applyAlignment="1">
      <alignment horizontal="center" vertical="center"/>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3" fontId="0" fillId="0" borderId="5" xfId="0" applyNumberFormat="1" applyBorder="1" applyAlignment="1">
      <alignment horizontal="right" vertical="center"/>
    </xf>
    <xf numFmtId="164" fontId="0" fillId="0" borderId="4" xfId="15" applyNumberFormat="1" applyBorder="1" applyAlignment="1">
      <alignment horizontal="right" vertical="center"/>
    </xf>
    <xf numFmtId="164" fontId="0" fillId="0" borderId="1" xfId="15" applyNumberFormat="1" applyBorder="1" applyAlignment="1">
      <alignment horizontal="center"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64" fontId="0" fillId="0" borderId="3" xfId="15" applyNumberFormat="1" applyBorder="1" applyAlignment="1">
      <alignment horizontal="right" vertical="center"/>
    </xf>
    <xf numFmtId="164"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64" fontId="16" fillId="0" borderId="0" xfId="15" applyNumberFormat="1" applyFont="1" applyBorder="1" applyAlignment="1" quotePrefix="1">
      <alignment horizontal="left" vertical="top" wrapText="1"/>
    </xf>
    <xf numFmtId="164" fontId="18" fillId="2" borderId="0" xfId="15" applyNumberFormat="1" applyFont="1" applyFill="1" applyBorder="1" applyAlignment="1">
      <alignment vertical="center"/>
    </xf>
    <xf numFmtId="0" fontId="4" fillId="3" borderId="0" xfId="22" applyFont="1" applyFill="1" applyAlignment="1">
      <alignment horizontal="center" vertical="center"/>
      <protection/>
    </xf>
    <xf numFmtId="164" fontId="0" fillId="0" borderId="0" xfId="15" applyNumberFormat="1" applyAlignment="1">
      <alignment/>
    </xf>
    <xf numFmtId="164" fontId="0" fillId="0" borderId="20" xfId="15" applyNumberFormat="1" applyBorder="1" applyAlignment="1">
      <alignment/>
    </xf>
    <xf numFmtId="164" fontId="0" fillId="0" borderId="0" xfId="15" applyNumberFormat="1" applyFont="1" applyAlignment="1">
      <alignment horizontal="right"/>
    </xf>
    <xf numFmtId="164" fontId="0" fillId="0" borderId="10" xfId="15" applyNumberFormat="1" applyBorder="1" applyAlignment="1">
      <alignment/>
    </xf>
    <xf numFmtId="0" fontId="5" fillId="0" borderId="0" xfId="0" applyFont="1" applyAlignment="1">
      <alignment horizontal="left" vertical="top" wrapText="1"/>
    </xf>
    <xf numFmtId="0" fontId="4" fillId="0" borderId="0" xfId="0" applyFont="1" applyAlignment="1">
      <alignment vertical="top" wrapText="1"/>
    </xf>
    <xf numFmtId="0" fontId="4" fillId="0" borderId="20" xfId="0" applyFont="1" applyBorder="1" applyAlignment="1">
      <alignment horizontal="left" vertical="top" wrapText="1"/>
    </xf>
    <xf numFmtId="164" fontId="0" fillId="0" borderId="10" xfId="15" applyNumberFormat="1" applyFont="1" applyBorder="1" applyAlignment="1">
      <alignment horizontal="right"/>
    </xf>
    <xf numFmtId="0" fontId="2" fillId="0" borderId="0" xfId="21" applyFont="1" applyAlignment="1">
      <alignment horizontal="left" vertical="top" wrapText="1"/>
      <protection/>
    </xf>
    <xf numFmtId="0" fontId="4" fillId="0" borderId="0" xfId="21" applyFont="1" applyAlignment="1">
      <alignment horizontal="center" vertical="top"/>
      <protection/>
    </xf>
    <xf numFmtId="0" fontId="4" fillId="0" borderId="0" xfId="21" applyFont="1" applyAlignment="1">
      <alignment horizontal="center" vertical="center"/>
      <protection/>
    </xf>
    <xf numFmtId="164" fontId="0" fillId="0" borderId="0" xfId="15" applyNumberFormat="1" applyBorder="1" applyAlignment="1">
      <alignment/>
    </xf>
    <xf numFmtId="0" fontId="2" fillId="0" borderId="0" xfId="21" applyFont="1" applyAlignment="1">
      <alignment horizontal="left" vertical="center"/>
      <protection/>
    </xf>
    <xf numFmtId="164" fontId="0" fillId="0" borderId="20" xfId="15" applyNumberFormat="1" applyFont="1" applyBorder="1" applyAlignment="1">
      <alignment/>
    </xf>
    <xf numFmtId="164" fontId="0" fillId="0" borderId="0" xfId="15" applyNumberFormat="1" applyFont="1" applyBorder="1" applyAlignment="1">
      <alignment horizontal="right"/>
    </xf>
    <xf numFmtId="0" fontId="24" fillId="0" borderId="0" xfId="0" applyFont="1" applyAlignment="1">
      <alignment horizontal="center"/>
    </xf>
    <xf numFmtId="0" fontId="1" fillId="3" borderId="0" xfId="0" applyFont="1" applyFill="1" applyAlignment="1">
      <alignment horizontal="center"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Border="1" applyAlignment="1" quotePrefix="1">
      <alignment horizontal="left" wrapText="1"/>
    </xf>
    <xf numFmtId="0" fontId="2" fillId="0" borderId="0" xfId="0" applyNumberFormat="1" applyFont="1" applyAlignment="1">
      <alignment horizontal="justify" vertical="top" wrapText="1"/>
    </xf>
    <xf numFmtId="0" fontId="1" fillId="0" borderId="0" xfId="0" applyFont="1" applyAlignment="1">
      <alignment/>
    </xf>
    <xf numFmtId="0" fontId="1" fillId="0" borderId="0" xfId="0" applyFont="1" applyAlignment="1">
      <alignment horizontal="justify" vertical="top" wrapText="1"/>
    </xf>
    <xf numFmtId="0" fontId="4" fillId="0" borderId="0" xfId="0" applyFont="1" applyAlignment="1">
      <alignment horizontal="justify" vertical="top" wrapText="1"/>
    </xf>
    <xf numFmtId="0" fontId="3" fillId="0" borderId="0" xfId="0" applyFont="1" applyAlignment="1">
      <alignment horizontal="left" vertical="center" wrapText="1"/>
    </xf>
    <xf numFmtId="0" fontId="22" fillId="3" borderId="0" xfId="0" applyFont="1" applyFill="1" applyAlignment="1">
      <alignment horizontal="center" vertical="top" wrapText="1"/>
    </xf>
    <xf numFmtId="164" fontId="3" fillId="3" borderId="0" xfId="0" applyNumberFormat="1" applyFont="1" applyFill="1" applyAlignment="1" quotePrefix="1">
      <alignment horizontal="center" vertical="top" wrapText="1"/>
    </xf>
    <xf numFmtId="164" fontId="4" fillId="3" borderId="0" xfId="0" applyNumberFormat="1" applyFont="1" applyFill="1" applyAlignment="1">
      <alignment horizontal="center" vertical="center"/>
    </xf>
    <xf numFmtId="49" fontId="12" fillId="0" borderId="8" xfId="22" applyNumberFormat="1" applyFont="1" applyFill="1" applyBorder="1" applyAlignment="1">
      <alignment horizontal="center" vertical="center"/>
      <protection/>
    </xf>
    <xf numFmtId="49" fontId="12" fillId="0" borderId="21" xfId="22" applyNumberFormat="1" applyFont="1" applyFill="1" applyBorder="1" applyAlignment="1">
      <alignment horizontal="center" vertical="center"/>
      <protection/>
    </xf>
    <xf numFmtId="0" fontId="20"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3" fillId="3" borderId="0" xfId="0" applyFont="1" applyFill="1" applyAlignment="1">
      <alignment horizontal="center"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2" fillId="0" borderId="0" xfId="21" applyFont="1" applyAlignment="1">
      <alignment horizontal="left" vertical="top" wrapText="1"/>
      <protection/>
    </xf>
    <xf numFmtId="0" fontId="2" fillId="0" borderId="0" xfId="0" applyFont="1" applyAlignment="1">
      <alignment horizontal="justify" vertical="top" wrapText="1"/>
    </xf>
    <xf numFmtId="0" fontId="4" fillId="0" borderId="0" xfId="0" applyFont="1" applyAlignment="1">
      <alignment horizontal="left" vertical="top" wrapText="1"/>
    </xf>
    <xf numFmtId="0" fontId="21" fillId="3" borderId="0" xfId="0" applyFont="1" applyFill="1" applyAlignment="1">
      <alignment horizontal="center" vertical="top" wrapText="1"/>
    </xf>
    <xf numFmtId="0" fontId="4" fillId="3" borderId="0" xfId="0" applyFont="1" applyFill="1" applyAlignment="1">
      <alignment horizontal="center" vertical="top" wrapText="1"/>
    </xf>
    <xf numFmtId="41" fontId="2" fillId="0" borderId="22"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3"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41" fontId="2" fillId="0" borderId="20" xfId="0" applyNumberFormat="1" applyFont="1" applyBorder="1" applyAlignment="1">
      <alignment horizontal="center" vertical="top" wrapText="1"/>
    </xf>
    <xf numFmtId="41" fontId="2" fillId="0" borderId="13" xfId="0" applyNumberFormat="1" applyFont="1" applyBorder="1" applyAlignment="1">
      <alignment horizontal="center" vertical="top" wrapText="1"/>
    </xf>
    <xf numFmtId="41" fontId="2" fillId="0" borderId="9" xfId="0" applyNumberFormat="1" applyFont="1" applyBorder="1" applyAlignment="1">
      <alignment horizontal="left" vertical="top" wrapText="1" indent="1"/>
    </xf>
    <xf numFmtId="41" fontId="2" fillId="0" borderId="21" xfId="0" applyNumberFormat="1" applyFont="1" applyBorder="1" applyAlignment="1">
      <alignment horizontal="left" vertical="top" wrapText="1" inden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2" fillId="0" borderId="0" xfId="0" applyFont="1" applyAlignment="1" quotePrefix="1">
      <alignment horizontal="left" vertical="top" wrapText="1"/>
    </xf>
    <xf numFmtId="0" fontId="2" fillId="0" borderId="0" xfId="0" applyFont="1" applyBorder="1" applyAlignment="1">
      <alignment horizontal="left" wrapText="1"/>
    </xf>
    <xf numFmtId="0" fontId="2" fillId="3" borderId="0" xfId="0" applyFont="1" applyFill="1" applyBorder="1" applyAlignment="1">
      <alignment horizontal="left" wrapText="1" shrinkToFi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xdr:row>
      <xdr:rowOff>0</xdr:rowOff>
    </xdr:from>
    <xdr:to>
      <xdr:col>2</xdr:col>
      <xdr:colOff>133350</xdr:colOff>
      <xdr:row>5</xdr:row>
      <xdr:rowOff>0</xdr:rowOff>
    </xdr:to>
    <xdr:pic>
      <xdr:nvPicPr>
        <xdr:cNvPr id="1" name="Picture 1"/>
        <xdr:cNvPicPr preferRelativeResize="1">
          <a:picLocks noChangeAspect="1"/>
        </xdr:cNvPicPr>
      </xdr:nvPicPr>
      <xdr:blipFill>
        <a:blip r:embed="rId1"/>
        <a:stretch>
          <a:fillRect/>
        </a:stretch>
      </xdr:blipFill>
      <xdr:spPr>
        <a:xfrm>
          <a:off x="2514600" y="16192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11</xdr:row>
      <xdr:rowOff>104775</xdr:rowOff>
    </xdr:from>
    <xdr:to>
      <xdr:col>4</xdr:col>
      <xdr:colOff>1047750</xdr:colOff>
      <xdr:row>11</xdr:row>
      <xdr:rowOff>104775</xdr:rowOff>
    </xdr:to>
    <xdr:sp>
      <xdr:nvSpPr>
        <xdr:cNvPr id="1" name="Line 1"/>
        <xdr:cNvSpPr>
          <a:spLocks/>
        </xdr:cNvSpPr>
      </xdr:nvSpPr>
      <xdr:spPr>
        <a:xfrm>
          <a:off x="5372100"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2762250"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0</xdr:row>
      <xdr:rowOff>47625</xdr:rowOff>
    </xdr:from>
    <xdr:to>
      <xdr:col>3</xdr:col>
      <xdr:colOff>533400</xdr:colOff>
      <xdr:row>4</xdr:row>
      <xdr:rowOff>47625</xdr:rowOff>
    </xdr:to>
    <xdr:pic>
      <xdr:nvPicPr>
        <xdr:cNvPr id="3" name="Picture 4"/>
        <xdr:cNvPicPr preferRelativeResize="1">
          <a:picLocks noChangeAspect="1"/>
        </xdr:cNvPicPr>
      </xdr:nvPicPr>
      <xdr:blipFill>
        <a:blip r:embed="rId1"/>
        <a:stretch>
          <a:fillRect/>
        </a:stretch>
      </xdr:blipFill>
      <xdr:spPr>
        <a:xfrm>
          <a:off x="3562350" y="47625"/>
          <a:ext cx="6953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1666875</xdr:colOff>
      <xdr:row>0</xdr:row>
      <xdr:rowOff>0</xdr:rowOff>
    </xdr:from>
    <xdr:to>
      <xdr:col>1</xdr:col>
      <xdr:colOff>2447925</xdr:colOff>
      <xdr:row>4</xdr:row>
      <xdr:rowOff>0</xdr:rowOff>
    </xdr:to>
    <xdr:pic>
      <xdr:nvPicPr>
        <xdr:cNvPr id="1" name="Picture 1"/>
        <xdr:cNvPicPr preferRelativeResize="1">
          <a:picLocks noChangeAspect="1"/>
        </xdr:cNvPicPr>
      </xdr:nvPicPr>
      <xdr:blipFill>
        <a:blip r:embed="rId1"/>
        <a:stretch>
          <a:fillRect/>
        </a:stretch>
      </xdr:blipFill>
      <xdr:spPr>
        <a:xfrm>
          <a:off x="2028825" y="0"/>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0</xdr:rowOff>
    </xdr:from>
    <xdr:to>
      <xdr:col>6</xdr:col>
      <xdr:colOff>38100</xdr:colOff>
      <xdr:row>4</xdr:row>
      <xdr:rowOff>0</xdr:rowOff>
    </xdr:to>
    <xdr:pic>
      <xdr:nvPicPr>
        <xdr:cNvPr id="1" name="Picture 1"/>
        <xdr:cNvPicPr preferRelativeResize="1">
          <a:picLocks noChangeAspect="1"/>
        </xdr:cNvPicPr>
      </xdr:nvPicPr>
      <xdr:blipFill>
        <a:blip r:embed="rId1"/>
        <a:stretch>
          <a:fillRect/>
        </a:stretch>
      </xdr:blipFill>
      <xdr:spPr>
        <a:xfrm>
          <a:off x="3276600" y="0"/>
          <a:ext cx="8096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92"/>
  <sheetViews>
    <sheetView workbookViewId="0" topLeftCell="A1">
      <selection activeCell="A6" sqref="A6:G6"/>
    </sheetView>
  </sheetViews>
  <sheetFormatPr defaultColWidth="9.140625" defaultRowHeight="12.75"/>
  <cols>
    <col min="4" max="4" width="19.28125" style="0" customWidth="1"/>
    <col min="5" max="5" width="15.57421875" style="0" customWidth="1"/>
    <col min="7" max="7" width="15.57421875" style="0" customWidth="1"/>
  </cols>
  <sheetData>
    <row r="6" spans="1:7" ht="18.75" customHeight="1">
      <c r="A6" s="211" t="s">
        <v>198</v>
      </c>
      <c r="B6" s="211"/>
      <c r="C6" s="211"/>
      <c r="D6" s="211"/>
      <c r="E6" s="211"/>
      <c r="F6" s="211"/>
      <c r="G6" s="211"/>
    </row>
    <row r="7" spans="1:7" ht="13.5">
      <c r="A7" s="212" t="s">
        <v>0</v>
      </c>
      <c r="B7" s="212"/>
      <c r="C7" s="212"/>
      <c r="D7" s="212"/>
      <c r="E7" s="212"/>
      <c r="F7" s="212"/>
      <c r="G7" s="212"/>
    </row>
    <row r="8" spans="1:7" ht="15.75">
      <c r="A8" s="213" t="s">
        <v>76</v>
      </c>
      <c r="B8" s="213"/>
      <c r="C8" s="213"/>
      <c r="D8" s="213"/>
      <c r="E8" s="213"/>
      <c r="F8" s="213"/>
      <c r="G8" s="213"/>
    </row>
    <row r="9" spans="1:7" ht="15.75">
      <c r="A9" s="213" t="s">
        <v>77</v>
      </c>
      <c r="B9" s="213"/>
      <c r="C9" s="213"/>
      <c r="D9" s="213"/>
      <c r="E9" s="213"/>
      <c r="F9" s="213"/>
      <c r="G9" s="213"/>
    </row>
    <row r="10" spans="1:7" ht="15.75">
      <c r="A10" s="147"/>
      <c r="B10" s="147"/>
      <c r="C10" s="147"/>
      <c r="D10" s="147"/>
      <c r="E10" s="147"/>
      <c r="F10" s="147"/>
      <c r="G10" s="147"/>
    </row>
    <row r="11" spans="1:7" ht="15.75">
      <c r="A11" s="33"/>
      <c r="B11" s="34"/>
      <c r="C11" s="34"/>
      <c r="D11" s="34"/>
      <c r="E11" s="35" t="s">
        <v>78</v>
      </c>
      <c r="F11" s="35"/>
      <c r="G11" s="36" t="s">
        <v>78</v>
      </c>
    </row>
    <row r="12" spans="1:7" ht="15.75">
      <c r="A12" s="33"/>
      <c r="B12" s="34"/>
      <c r="C12" s="34"/>
      <c r="D12" s="34"/>
      <c r="E12" s="35" t="s">
        <v>79</v>
      </c>
      <c r="F12" s="35"/>
      <c r="G12" s="36" t="s">
        <v>80</v>
      </c>
    </row>
    <row r="13" spans="1:7" ht="15.75">
      <c r="A13" s="33"/>
      <c r="B13" s="34"/>
      <c r="C13" s="34"/>
      <c r="D13" s="34"/>
      <c r="E13" s="35" t="s">
        <v>81</v>
      </c>
      <c r="F13" s="35"/>
      <c r="G13" s="36" t="s">
        <v>82</v>
      </c>
    </row>
    <row r="14" spans="1:7" ht="15.75">
      <c r="A14" s="33"/>
      <c r="B14" s="34"/>
      <c r="C14" s="34"/>
      <c r="D14" s="34"/>
      <c r="E14" s="35" t="s">
        <v>83</v>
      </c>
      <c r="F14" s="35"/>
      <c r="G14" s="36" t="s">
        <v>172</v>
      </c>
    </row>
    <row r="15" spans="1:7" ht="15.75">
      <c r="A15" s="37"/>
      <c r="B15" s="34"/>
      <c r="C15" s="34"/>
      <c r="D15" s="34"/>
      <c r="E15" s="40" t="s">
        <v>84</v>
      </c>
      <c r="F15" s="40"/>
      <c r="G15" s="36" t="s">
        <v>173</v>
      </c>
    </row>
    <row r="16" spans="1:7" ht="15.75">
      <c r="A16" s="33"/>
      <c r="B16" s="34"/>
      <c r="C16" s="34"/>
      <c r="D16" s="34"/>
      <c r="E16" s="35" t="s">
        <v>34</v>
      </c>
      <c r="F16" s="35"/>
      <c r="G16" s="36" t="s">
        <v>34</v>
      </c>
    </row>
    <row r="17" spans="1:7" ht="15.75">
      <c r="A17" s="41" t="s">
        <v>85</v>
      </c>
      <c r="B17" s="34"/>
      <c r="C17" s="34"/>
      <c r="D17" s="34"/>
      <c r="E17" s="42"/>
      <c r="F17" s="42"/>
      <c r="G17" s="43"/>
    </row>
    <row r="18" spans="1:7" ht="15.75">
      <c r="A18" s="33"/>
      <c r="B18" s="34" t="s">
        <v>86</v>
      </c>
      <c r="C18" s="34"/>
      <c r="D18" s="34"/>
      <c r="E18" s="42">
        <v>35253</v>
      </c>
      <c r="F18" s="42"/>
      <c r="G18" s="109" t="s">
        <v>174</v>
      </c>
    </row>
    <row r="19" spans="1:7" ht="15.75">
      <c r="A19" s="33"/>
      <c r="B19" s="34" t="s">
        <v>170</v>
      </c>
      <c r="C19" s="34"/>
      <c r="D19" s="34"/>
      <c r="E19" s="42">
        <v>0</v>
      </c>
      <c r="F19" s="42"/>
      <c r="G19" s="109" t="s">
        <v>174</v>
      </c>
    </row>
    <row r="20" spans="1:7" ht="15.75">
      <c r="A20" s="33"/>
      <c r="B20" s="34" t="s">
        <v>87</v>
      </c>
      <c r="C20" s="34"/>
      <c r="D20" s="34"/>
      <c r="E20" s="42">
        <v>0</v>
      </c>
      <c r="F20" s="42"/>
      <c r="G20" s="109" t="s">
        <v>174</v>
      </c>
    </row>
    <row r="21" spans="1:7" ht="15.75">
      <c r="A21" s="33"/>
      <c r="B21" s="34"/>
      <c r="C21" s="34"/>
      <c r="D21" s="34"/>
      <c r="E21" s="45">
        <f>SUM(E18:E20)</f>
        <v>35253</v>
      </c>
      <c r="F21" s="42"/>
      <c r="G21" s="44"/>
    </row>
    <row r="22" spans="1:7" ht="15.75">
      <c r="A22" s="41" t="s">
        <v>88</v>
      </c>
      <c r="B22" s="33"/>
      <c r="C22" s="33"/>
      <c r="D22" s="33"/>
      <c r="E22" s="42"/>
      <c r="F22" s="42"/>
      <c r="G22" s="44"/>
    </row>
    <row r="23" spans="1:7" ht="15.75">
      <c r="A23" s="33"/>
      <c r="B23" s="34" t="s">
        <v>89</v>
      </c>
      <c r="C23" s="46"/>
      <c r="D23" s="47"/>
      <c r="E23" s="42">
        <v>11122</v>
      </c>
      <c r="F23" s="42"/>
      <c r="G23" s="109" t="s">
        <v>174</v>
      </c>
    </row>
    <row r="24" spans="1:7" ht="15.75">
      <c r="A24" s="33"/>
      <c r="B24" s="34" t="s">
        <v>180</v>
      </c>
      <c r="C24" s="46"/>
      <c r="D24" s="47"/>
      <c r="E24" s="42">
        <f>18037</f>
        <v>18037</v>
      </c>
      <c r="F24" s="42"/>
      <c r="G24" s="109" t="s">
        <v>174</v>
      </c>
    </row>
    <row r="25" spans="1:7" ht="15.75">
      <c r="A25" s="33"/>
      <c r="B25" s="159" t="s">
        <v>179</v>
      </c>
      <c r="C25" s="160"/>
      <c r="D25" s="161"/>
      <c r="E25" s="162">
        <f>7238</f>
        <v>7238</v>
      </c>
      <c r="F25" s="42"/>
      <c r="G25" s="109" t="s">
        <v>174</v>
      </c>
    </row>
    <row r="26" spans="1:7" ht="15.75">
      <c r="A26" s="33"/>
      <c r="B26" s="34" t="s">
        <v>169</v>
      </c>
      <c r="C26" s="46"/>
      <c r="D26" s="47"/>
      <c r="E26" s="42">
        <f>10500+1460</f>
        <v>11960</v>
      </c>
      <c r="F26" s="42"/>
      <c r="G26" s="109" t="s">
        <v>174</v>
      </c>
    </row>
    <row r="27" spans="1:7" ht="15.75">
      <c r="A27" s="33"/>
      <c r="B27" s="34"/>
      <c r="C27" s="34"/>
      <c r="D27" s="34"/>
      <c r="E27" s="45">
        <f>SUM(E23:E26)</f>
        <v>48357</v>
      </c>
      <c r="F27" s="42"/>
      <c r="G27" s="45">
        <f>SUM(G23:G26)</f>
        <v>0</v>
      </c>
    </row>
    <row r="28" spans="1:7" ht="15.75">
      <c r="A28" s="41" t="s">
        <v>90</v>
      </c>
      <c r="B28" s="34"/>
      <c r="C28" s="34"/>
      <c r="D28" s="34"/>
      <c r="E28" s="42"/>
      <c r="F28" s="42"/>
      <c r="G28" s="44"/>
    </row>
    <row r="29" spans="1:7" ht="15.75">
      <c r="A29" s="33"/>
      <c r="B29" s="34" t="s">
        <v>183</v>
      </c>
      <c r="C29" s="46"/>
      <c r="D29" s="47"/>
      <c r="E29" s="42">
        <f>66</f>
        <v>66</v>
      </c>
      <c r="F29" s="42"/>
      <c r="G29" s="109" t="s">
        <v>174</v>
      </c>
    </row>
    <row r="30" spans="1:7" ht="15.75">
      <c r="A30" s="33"/>
      <c r="B30" s="159" t="s">
        <v>184</v>
      </c>
      <c r="C30" s="160"/>
      <c r="D30" s="161"/>
      <c r="E30" s="162">
        <f>3194</f>
        <v>3194</v>
      </c>
      <c r="F30" s="42"/>
      <c r="G30" s="109" t="s">
        <v>174</v>
      </c>
    </row>
    <row r="31" spans="1:7" ht="15.75">
      <c r="A31" s="33"/>
      <c r="B31" s="33" t="s">
        <v>171</v>
      </c>
      <c r="C31" s="46"/>
      <c r="D31" s="48"/>
      <c r="E31" s="42">
        <v>2832</v>
      </c>
      <c r="F31" s="42"/>
      <c r="G31" s="109" t="s">
        <v>174</v>
      </c>
    </row>
    <row r="32" spans="1:7" ht="15.75">
      <c r="A32" s="33"/>
      <c r="B32" s="33" t="s">
        <v>48</v>
      </c>
      <c r="C32" s="46"/>
      <c r="D32" s="48"/>
      <c r="E32" s="42">
        <v>950</v>
      </c>
      <c r="F32" s="42"/>
      <c r="G32" s="109" t="s">
        <v>174</v>
      </c>
    </row>
    <row r="33" spans="1:7" ht="15.75">
      <c r="A33" s="33"/>
      <c r="B33" s="37"/>
      <c r="C33" s="37"/>
      <c r="D33" s="37"/>
      <c r="E33" s="45">
        <f>SUM(E29:E32)</f>
        <v>7042</v>
      </c>
      <c r="F33" s="42"/>
      <c r="G33" s="45">
        <f>SUM(G30:G32)</f>
        <v>0</v>
      </c>
    </row>
    <row r="34" spans="1:7" ht="15.75">
      <c r="A34" s="41" t="s">
        <v>91</v>
      </c>
      <c r="B34" s="34"/>
      <c r="C34" s="34"/>
      <c r="D34" s="34"/>
      <c r="E34" s="42">
        <f>+E27-E33</f>
        <v>41315</v>
      </c>
      <c r="F34" s="42"/>
      <c r="G34" s="42">
        <f>+G27-G33</f>
        <v>0</v>
      </c>
    </row>
    <row r="35" spans="1:7" ht="16.5" thickBot="1">
      <c r="A35" s="33"/>
      <c r="B35" s="34"/>
      <c r="C35" s="34"/>
      <c r="D35" s="34"/>
      <c r="E35" s="49">
        <f>+E21+E34</f>
        <v>76568</v>
      </c>
      <c r="F35" s="50"/>
      <c r="G35" s="49">
        <f>+G21+G34</f>
        <v>0</v>
      </c>
    </row>
    <row r="36" spans="1:7" ht="16.5" thickTop="1">
      <c r="A36" s="33"/>
      <c r="B36" s="34"/>
      <c r="C36" s="34"/>
      <c r="D36" s="34"/>
      <c r="E36" s="42"/>
      <c r="F36" s="42"/>
      <c r="G36" s="44"/>
    </row>
    <row r="37" spans="1:7" ht="15.75">
      <c r="A37" s="41" t="s">
        <v>92</v>
      </c>
      <c r="B37" s="34"/>
      <c r="C37" s="34"/>
      <c r="D37" s="34"/>
      <c r="E37" s="42"/>
      <c r="F37" s="42"/>
      <c r="G37" s="44"/>
    </row>
    <row r="38" spans="1:7" ht="15.75">
      <c r="A38" s="33"/>
      <c r="B38" s="34" t="s">
        <v>93</v>
      </c>
      <c r="C38" s="34"/>
      <c r="D38" s="34"/>
      <c r="E38" s="42">
        <v>50000</v>
      </c>
      <c r="F38" s="42"/>
      <c r="G38" s="109" t="s">
        <v>174</v>
      </c>
    </row>
    <row r="39" spans="1:7" ht="15.75">
      <c r="A39" s="37"/>
      <c r="B39" s="34" t="s">
        <v>94</v>
      </c>
      <c r="C39" s="34"/>
      <c r="D39" s="34"/>
      <c r="E39" s="42"/>
      <c r="F39" s="42"/>
      <c r="G39" s="109" t="s">
        <v>174</v>
      </c>
    </row>
    <row r="40" spans="1:7" ht="15.75">
      <c r="A40" s="33"/>
      <c r="B40" s="34"/>
      <c r="C40" s="47" t="s">
        <v>95</v>
      </c>
      <c r="D40" s="47"/>
      <c r="E40" s="51">
        <v>15254</v>
      </c>
      <c r="F40" s="51"/>
      <c r="G40" s="109" t="s">
        <v>174</v>
      </c>
    </row>
    <row r="41" spans="1:7" ht="15.75">
      <c r="A41" s="37"/>
      <c r="B41" s="34"/>
      <c r="C41" s="161" t="s">
        <v>185</v>
      </c>
      <c r="D41" s="161"/>
      <c r="E41" s="162">
        <v>4809</v>
      </c>
      <c r="F41" s="42"/>
      <c r="G41" s="109" t="s">
        <v>174</v>
      </c>
    </row>
    <row r="42" spans="1:7" ht="15.75">
      <c r="A42" s="37"/>
      <c r="B42" s="34"/>
      <c r="C42" s="161" t="s">
        <v>96</v>
      </c>
      <c r="D42" s="161"/>
      <c r="E42" s="162">
        <v>5845</v>
      </c>
      <c r="F42" s="42"/>
      <c r="G42" s="109" t="s">
        <v>174</v>
      </c>
    </row>
    <row r="43" spans="1:7" ht="15.75">
      <c r="A43" s="37"/>
      <c r="B43" s="34"/>
      <c r="C43" s="161" t="s">
        <v>186</v>
      </c>
      <c r="D43" s="161"/>
      <c r="E43" s="162">
        <v>0</v>
      </c>
      <c r="F43" s="42"/>
      <c r="G43" s="109" t="s">
        <v>174</v>
      </c>
    </row>
    <row r="44" spans="1:7" ht="15.75">
      <c r="A44" s="37"/>
      <c r="B44" s="34" t="s">
        <v>97</v>
      </c>
      <c r="C44" s="34"/>
      <c r="D44" s="34"/>
      <c r="E44" s="45">
        <f>SUM(E38:E43)</f>
        <v>75908</v>
      </c>
      <c r="F44" s="42"/>
      <c r="G44" s="45">
        <f>SUM(G38:G43)</f>
        <v>0</v>
      </c>
    </row>
    <row r="45" spans="1:7" ht="15.75">
      <c r="A45" s="37"/>
      <c r="B45" s="34" t="s">
        <v>98</v>
      </c>
      <c r="C45" s="34"/>
      <c r="D45" s="34"/>
      <c r="E45" s="52">
        <v>0</v>
      </c>
      <c r="F45" s="53"/>
      <c r="G45" s="52">
        <v>0</v>
      </c>
    </row>
    <row r="46" spans="1:7" ht="15.75">
      <c r="A46" s="37"/>
      <c r="B46" s="34"/>
      <c r="C46" s="34"/>
      <c r="D46" s="34"/>
      <c r="E46" s="54">
        <f>+E45+E44</f>
        <v>75908</v>
      </c>
      <c r="F46" s="53"/>
      <c r="G46" s="54">
        <f>+G45+G44</f>
        <v>0</v>
      </c>
    </row>
    <row r="47" spans="1:7" ht="15.75">
      <c r="A47" s="33"/>
      <c r="B47" s="34" t="s">
        <v>99</v>
      </c>
      <c r="C47" s="34"/>
      <c r="D47" s="34"/>
      <c r="E47" s="42">
        <v>0</v>
      </c>
      <c r="F47" s="42"/>
      <c r="G47" s="109" t="s">
        <v>174</v>
      </c>
    </row>
    <row r="48" spans="1:7" ht="15.75">
      <c r="A48" s="33"/>
      <c r="B48" s="34" t="s">
        <v>100</v>
      </c>
      <c r="C48" s="34"/>
      <c r="D48" s="34"/>
      <c r="E48" s="42">
        <v>660</v>
      </c>
      <c r="F48" s="42"/>
      <c r="G48" s="109" t="s">
        <v>174</v>
      </c>
    </row>
    <row r="49" spans="1:7" ht="15.75">
      <c r="A49" s="33"/>
      <c r="B49" s="34" t="s">
        <v>101</v>
      </c>
      <c r="C49" s="34"/>
      <c r="D49" s="34"/>
      <c r="E49" s="45">
        <f>SUM(E47:E48)</f>
        <v>660</v>
      </c>
      <c r="F49" s="42"/>
      <c r="G49" s="45">
        <f>SUM(G47:G48)</f>
        <v>0</v>
      </c>
    </row>
    <row r="50" spans="1:7" ht="16.5" thickBot="1">
      <c r="A50" s="33"/>
      <c r="B50" s="34"/>
      <c r="C50" s="34"/>
      <c r="D50" s="34"/>
      <c r="E50" s="55">
        <f>+E49+E46</f>
        <v>76568</v>
      </c>
      <c r="F50" s="56"/>
      <c r="G50" s="55">
        <f>+G49+G46</f>
        <v>0</v>
      </c>
    </row>
    <row r="51" spans="1:7" ht="16.5" thickTop="1">
      <c r="A51" s="33"/>
      <c r="B51" s="34"/>
      <c r="C51" s="34"/>
      <c r="D51" s="34"/>
      <c r="E51" s="57"/>
      <c r="F51" s="57"/>
      <c r="G51" s="44"/>
    </row>
    <row r="52" spans="1:7" ht="15.75">
      <c r="A52" s="33"/>
      <c r="B52" s="58" t="s">
        <v>102</v>
      </c>
      <c r="C52" s="58"/>
      <c r="D52" s="58"/>
      <c r="E52" s="59">
        <f>E44/50000*100</f>
        <v>151.816</v>
      </c>
      <c r="F52" s="59"/>
      <c r="G52" s="109" t="s">
        <v>174</v>
      </c>
    </row>
    <row r="53" spans="1:7" ht="18.75">
      <c r="A53" s="60"/>
      <c r="B53" s="61"/>
      <c r="C53" s="61"/>
      <c r="D53" s="61"/>
      <c r="E53" s="42"/>
      <c r="F53" s="42"/>
      <c r="G53" s="43"/>
    </row>
    <row r="54" spans="1:7" ht="15.75">
      <c r="A54" s="62"/>
      <c r="B54" s="61"/>
      <c r="C54" s="61"/>
      <c r="D54" s="61"/>
      <c r="E54" s="42"/>
      <c r="F54" s="42"/>
      <c r="G54" s="43"/>
    </row>
    <row r="55" spans="1:7" ht="13.5">
      <c r="A55" s="210" t="s">
        <v>200</v>
      </c>
      <c r="B55" s="210"/>
      <c r="C55" s="210"/>
      <c r="D55" s="210"/>
      <c r="E55" s="210"/>
      <c r="F55" s="210"/>
      <c r="G55" s="210"/>
    </row>
    <row r="56" spans="1:7" ht="15.75">
      <c r="A56" s="62"/>
      <c r="B56" s="61"/>
      <c r="C56" s="61"/>
      <c r="D56" s="61"/>
      <c r="E56" s="42"/>
      <c r="F56" s="42"/>
      <c r="G56" s="43"/>
    </row>
    <row r="57" spans="1:7" ht="15">
      <c r="A57" s="66"/>
      <c r="B57" s="65"/>
      <c r="C57" s="61"/>
      <c r="D57" s="61"/>
      <c r="E57" s="67"/>
      <c r="F57" s="67"/>
      <c r="G57" s="68"/>
    </row>
    <row r="58" spans="1:7" ht="15">
      <c r="A58" s="62"/>
      <c r="B58" s="65"/>
      <c r="C58" s="64"/>
      <c r="D58" s="64"/>
      <c r="E58" s="67"/>
      <c r="F58" s="67"/>
      <c r="G58" s="68"/>
    </row>
    <row r="59" spans="1:7" ht="15">
      <c r="A59" s="62"/>
      <c r="B59" s="65"/>
      <c r="C59" s="61"/>
      <c r="D59" s="61"/>
      <c r="E59" s="67"/>
      <c r="F59" s="67"/>
      <c r="G59" s="68"/>
    </row>
    <row r="60" spans="1:7" ht="15">
      <c r="A60" s="62"/>
      <c r="B60" s="63"/>
      <c r="C60" s="61"/>
      <c r="D60" s="61"/>
      <c r="E60" s="67"/>
      <c r="F60" s="67"/>
      <c r="G60" s="68"/>
    </row>
    <row r="61" spans="1:7" ht="15">
      <c r="A61" s="62"/>
      <c r="B61" s="65"/>
      <c r="C61" s="61"/>
      <c r="D61" s="61"/>
      <c r="E61" s="67"/>
      <c r="F61" s="67"/>
      <c r="G61" s="68"/>
    </row>
    <row r="62" spans="1:7" ht="15">
      <c r="A62" s="62"/>
      <c r="B62" s="65"/>
      <c r="C62" s="61"/>
      <c r="D62" s="61"/>
      <c r="E62" s="67"/>
      <c r="F62" s="67"/>
      <c r="G62" s="68"/>
    </row>
    <row r="63" spans="1:7" ht="15">
      <c r="A63" s="62"/>
      <c r="B63" s="65"/>
      <c r="C63" s="61"/>
      <c r="D63" s="61"/>
      <c r="E63" s="67"/>
      <c r="F63" s="67"/>
      <c r="G63" s="68"/>
    </row>
    <row r="64" spans="1:7" ht="15">
      <c r="A64" s="62"/>
      <c r="B64" s="65"/>
      <c r="C64" s="61"/>
      <c r="D64" s="61"/>
      <c r="E64" s="67"/>
      <c r="F64" s="67"/>
      <c r="G64" s="68"/>
    </row>
    <row r="65" spans="1:7" ht="15">
      <c r="A65" s="62"/>
      <c r="B65" s="65"/>
      <c r="C65" s="61"/>
      <c r="D65" s="61"/>
      <c r="E65" s="67"/>
      <c r="F65" s="67"/>
      <c r="G65" s="68"/>
    </row>
    <row r="66" spans="1:7" ht="15">
      <c r="A66" s="62"/>
      <c r="B66" s="65"/>
      <c r="C66" s="61"/>
      <c r="D66" s="61"/>
      <c r="E66" s="67"/>
      <c r="F66" s="67"/>
      <c r="G66" s="68"/>
    </row>
    <row r="67" spans="1:7" ht="15">
      <c r="A67" s="62"/>
      <c r="B67" s="65"/>
      <c r="C67" s="61"/>
      <c r="D67" s="61"/>
      <c r="E67" s="67"/>
      <c r="F67" s="67"/>
      <c r="G67" s="68"/>
    </row>
    <row r="68" spans="1:7" ht="15">
      <c r="A68" s="62"/>
      <c r="B68" s="65"/>
      <c r="C68" s="61"/>
      <c r="D68" s="61"/>
      <c r="E68" s="67"/>
      <c r="F68" s="67"/>
      <c r="G68" s="68"/>
    </row>
    <row r="69" spans="1:7" ht="15">
      <c r="A69" s="62"/>
      <c r="B69" s="65"/>
      <c r="C69" s="61"/>
      <c r="D69" s="61"/>
      <c r="E69" s="67"/>
      <c r="F69" s="67"/>
      <c r="G69" s="68"/>
    </row>
    <row r="70" spans="1:7" ht="15">
      <c r="A70" s="62"/>
      <c r="B70" s="65"/>
      <c r="C70" s="61"/>
      <c r="D70" s="61"/>
      <c r="E70" s="67"/>
      <c r="F70" s="67"/>
      <c r="G70" s="68"/>
    </row>
    <row r="71" spans="1:7" ht="15">
      <c r="A71" s="62"/>
      <c r="B71" s="65"/>
      <c r="C71" s="61"/>
      <c r="D71" s="61"/>
      <c r="E71" s="67"/>
      <c r="F71" s="67"/>
      <c r="G71" s="68"/>
    </row>
    <row r="72" spans="1:7" ht="15">
      <c r="A72" s="62"/>
      <c r="B72" s="65"/>
      <c r="C72" s="61"/>
      <c r="D72" s="61"/>
      <c r="E72" s="67"/>
      <c r="F72" s="67"/>
      <c r="G72" s="68"/>
    </row>
    <row r="73" spans="1:7" ht="15">
      <c r="A73" s="62"/>
      <c r="B73" s="65"/>
      <c r="C73" s="61"/>
      <c r="D73" s="61"/>
      <c r="E73" s="67"/>
      <c r="F73" s="67"/>
      <c r="G73" s="68"/>
    </row>
    <row r="74" spans="1:7" ht="15">
      <c r="A74" s="62"/>
      <c r="B74" s="65"/>
      <c r="C74" s="61"/>
      <c r="D74" s="61"/>
      <c r="E74" s="67"/>
      <c r="F74" s="67"/>
      <c r="G74" s="68"/>
    </row>
    <row r="75" spans="1:7" ht="15">
      <c r="A75" s="62"/>
      <c r="B75" s="61"/>
      <c r="C75" s="61"/>
      <c r="D75" s="61"/>
      <c r="E75" s="67"/>
      <c r="F75" s="67"/>
      <c r="G75" s="68"/>
    </row>
    <row r="76" spans="1:7" ht="15">
      <c r="A76" s="62"/>
      <c r="B76" s="61"/>
      <c r="C76" s="61"/>
      <c r="D76" s="61"/>
      <c r="E76" s="67"/>
      <c r="F76" s="67"/>
      <c r="G76" s="68"/>
    </row>
    <row r="77" spans="1:7" ht="15">
      <c r="A77" s="62"/>
      <c r="B77" s="61"/>
      <c r="C77" s="61"/>
      <c r="D77" s="61"/>
      <c r="E77" s="67"/>
      <c r="F77" s="67"/>
      <c r="G77" s="68"/>
    </row>
    <row r="78" spans="1:7" ht="15">
      <c r="A78" s="62"/>
      <c r="B78" s="61"/>
      <c r="C78" s="61"/>
      <c r="D78" s="61"/>
      <c r="E78" s="67"/>
      <c r="F78" s="67"/>
      <c r="G78" s="68"/>
    </row>
    <row r="79" spans="1:7" ht="15">
      <c r="A79" s="62"/>
      <c r="B79" s="61"/>
      <c r="C79" s="61"/>
      <c r="D79" s="61"/>
      <c r="E79" s="67"/>
      <c r="F79" s="67"/>
      <c r="G79" s="68"/>
    </row>
    <row r="80" spans="1:7" ht="15">
      <c r="A80" s="62"/>
      <c r="B80" s="61"/>
      <c r="C80" s="61"/>
      <c r="D80" s="61"/>
      <c r="E80" s="67"/>
      <c r="F80" s="67"/>
      <c r="G80" s="68"/>
    </row>
    <row r="81" spans="1:7" ht="15">
      <c r="A81" s="62"/>
      <c r="B81" s="61"/>
      <c r="C81" s="61"/>
      <c r="D81" s="61"/>
      <c r="E81" s="67"/>
      <c r="F81" s="67"/>
      <c r="G81" s="68"/>
    </row>
    <row r="82" spans="1:7" ht="15">
      <c r="A82" s="62"/>
      <c r="B82" s="61"/>
      <c r="C82" s="61"/>
      <c r="D82" s="61"/>
      <c r="E82" s="67"/>
      <c r="F82" s="67"/>
      <c r="G82" s="68"/>
    </row>
    <row r="83" spans="1:7" ht="15">
      <c r="A83" s="62"/>
      <c r="B83" s="61"/>
      <c r="C83" s="61"/>
      <c r="D83" s="61"/>
      <c r="E83" s="67"/>
      <c r="F83" s="67"/>
      <c r="G83" s="68"/>
    </row>
    <row r="84" spans="1:7" ht="15">
      <c r="A84" s="62"/>
      <c r="B84" s="61"/>
      <c r="C84" s="61"/>
      <c r="D84" s="61"/>
      <c r="E84" s="67"/>
      <c r="F84" s="67"/>
      <c r="G84" s="68"/>
    </row>
    <row r="85" spans="1:7" ht="15">
      <c r="A85" s="62"/>
      <c r="B85" s="61"/>
      <c r="C85" s="61"/>
      <c r="D85" s="61"/>
      <c r="E85" s="67"/>
      <c r="F85" s="67"/>
      <c r="G85" s="68"/>
    </row>
    <row r="86" spans="1:7" ht="15">
      <c r="A86" s="62"/>
      <c r="B86" s="61"/>
      <c r="C86" s="61"/>
      <c r="D86" s="61"/>
      <c r="E86" s="67"/>
      <c r="F86" s="67"/>
      <c r="G86" s="68"/>
    </row>
    <row r="87" spans="1:7" ht="15">
      <c r="A87" s="62"/>
      <c r="B87" s="61"/>
      <c r="C87" s="61"/>
      <c r="D87" s="61"/>
      <c r="E87" s="67"/>
      <c r="F87" s="67"/>
      <c r="G87" s="68"/>
    </row>
    <row r="88" spans="1:7" ht="15">
      <c r="A88" s="62"/>
      <c r="B88" s="61"/>
      <c r="C88" s="61"/>
      <c r="D88" s="61"/>
      <c r="E88" s="67"/>
      <c r="F88" s="67"/>
      <c r="G88" s="68"/>
    </row>
    <row r="89" spans="1:7" ht="15">
      <c r="A89" s="62"/>
      <c r="B89" s="61"/>
      <c r="C89" s="61"/>
      <c r="D89" s="61"/>
      <c r="E89" s="67"/>
      <c r="F89" s="67"/>
      <c r="G89" s="68"/>
    </row>
    <row r="90" spans="1:7" ht="15">
      <c r="A90" s="62"/>
      <c r="B90" s="61"/>
      <c r="C90" s="61"/>
      <c r="D90" s="61"/>
      <c r="E90" s="67"/>
      <c r="F90" s="67"/>
      <c r="G90" s="68"/>
    </row>
    <row r="91" spans="1:7" ht="15">
      <c r="A91" s="62"/>
      <c r="B91" s="61"/>
      <c r="C91" s="61"/>
      <c r="D91" s="61"/>
      <c r="E91" s="67"/>
      <c r="F91" s="67"/>
      <c r="G91" s="68"/>
    </row>
    <row r="92" spans="1:7" ht="15">
      <c r="A92" s="62"/>
      <c r="B92" s="61"/>
      <c r="C92" s="61"/>
      <c r="D92" s="61"/>
      <c r="E92" s="67"/>
      <c r="F92" s="67"/>
      <c r="G92" s="68"/>
    </row>
  </sheetData>
  <mergeCells count="5">
    <mergeCell ref="A55:G55"/>
    <mergeCell ref="A6:G6"/>
    <mergeCell ref="A7:G7"/>
    <mergeCell ref="A8:G8"/>
    <mergeCell ref="A9:G9"/>
  </mergeCells>
  <printOptions/>
  <pageMargins left="0.75" right="0.75" top="1" bottom="1" header="0.5" footer="0.5"/>
  <pageSetup fitToHeight="1" fitToWidth="1" orientation="portrait" scale="75" r:id="rId2"/>
  <drawing r:id="rId1"/>
</worksheet>
</file>

<file path=xl/worksheets/sheet2.xml><?xml version="1.0" encoding="utf-8"?>
<worksheet xmlns="http://schemas.openxmlformats.org/spreadsheetml/2006/main" xmlns:r="http://schemas.openxmlformats.org/officeDocument/2006/relationships">
  <dimension ref="A6:E43"/>
  <sheetViews>
    <sheetView workbookViewId="0" topLeftCell="A1">
      <selection activeCell="A6" sqref="A6:E6"/>
    </sheetView>
  </sheetViews>
  <sheetFormatPr defaultColWidth="9.140625" defaultRowHeight="12.75"/>
  <cols>
    <col min="1" max="1" width="32.140625" style="0" customWidth="1"/>
    <col min="2" max="2" width="15.7109375" style="0" customWidth="1"/>
    <col min="3" max="3" width="13.140625" style="0" customWidth="1"/>
    <col min="4" max="4" width="14.00390625" style="0" customWidth="1"/>
    <col min="5" max="5" width="14.28125" style="0" customWidth="1"/>
  </cols>
  <sheetData>
    <row r="6" spans="1:5" ht="19.5">
      <c r="A6" s="216" t="s">
        <v>199</v>
      </c>
      <c r="B6" s="216"/>
      <c r="C6" s="216"/>
      <c r="D6" s="216"/>
      <c r="E6" s="216"/>
    </row>
    <row r="7" spans="1:5" ht="13.5">
      <c r="A7" s="217" t="s">
        <v>0</v>
      </c>
      <c r="B7" s="217"/>
      <c r="C7" s="217"/>
      <c r="D7" s="217"/>
      <c r="E7" s="217"/>
    </row>
    <row r="8" spans="1:5" ht="15.75">
      <c r="A8" s="218" t="s">
        <v>103</v>
      </c>
      <c r="B8" s="218"/>
      <c r="C8" s="218"/>
      <c r="D8" s="218"/>
      <c r="E8" s="218"/>
    </row>
    <row r="9" spans="1:5" ht="15.75">
      <c r="A9" s="218" t="s">
        <v>175</v>
      </c>
      <c r="B9" s="218"/>
      <c r="C9" s="218"/>
      <c r="D9" s="218"/>
      <c r="E9" s="218"/>
    </row>
    <row r="11" spans="1:5" ht="16.5">
      <c r="A11" s="71"/>
      <c r="B11" s="214" t="s">
        <v>104</v>
      </c>
      <c r="C11" s="215"/>
      <c r="D11" s="214" t="s">
        <v>105</v>
      </c>
      <c r="E11" s="215"/>
    </row>
    <row r="12" spans="1:5" ht="16.5">
      <c r="A12" s="72"/>
      <c r="B12" s="73" t="s">
        <v>81</v>
      </c>
      <c r="C12" s="73" t="s">
        <v>106</v>
      </c>
      <c r="D12" s="74" t="s">
        <v>81</v>
      </c>
      <c r="E12" s="73" t="s">
        <v>106</v>
      </c>
    </row>
    <row r="13" spans="1:5" ht="16.5">
      <c r="A13" s="72"/>
      <c r="B13" s="75" t="s">
        <v>107</v>
      </c>
      <c r="C13" s="75" t="s">
        <v>108</v>
      </c>
      <c r="D13" s="76" t="s">
        <v>107</v>
      </c>
      <c r="E13" s="75" t="s">
        <v>108</v>
      </c>
    </row>
    <row r="14" spans="1:5" ht="16.5">
      <c r="A14" s="72"/>
      <c r="B14" s="75" t="s">
        <v>83</v>
      </c>
      <c r="C14" s="75" t="s">
        <v>83</v>
      </c>
      <c r="D14" s="76" t="s">
        <v>109</v>
      </c>
      <c r="E14" s="75" t="s">
        <v>110</v>
      </c>
    </row>
    <row r="15" spans="1:5" ht="16.5">
      <c r="A15" s="72"/>
      <c r="B15" s="77" t="s">
        <v>176</v>
      </c>
      <c r="C15" s="77" t="s">
        <v>177</v>
      </c>
      <c r="D15" s="77" t="s">
        <v>176</v>
      </c>
      <c r="E15" s="77" t="s">
        <v>177</v>
      </c>
    </row>
    <row r="16" spans="1:5" ht="16.5">
      <c r="A16" s="78"/>
      <c r="B16" s="79" t="s">
        <v>34</v>
      </c>
      <c r="C16" s="143" t="s">
        <v>34</v>
      </c>
      <c r="D16" s="80" t="s">
        <v>34</v>
      </c>
      <c r="E16" s="79" t="s">
        <v>34</v>
      </c>
    </row>
    <row r="17" spans="1:5" ht="16.5">
      <c r="A17" s="81" t="s">
        <v>23</v>
      </c>
      <c r="B17" s="130">
        <v>15828</v>
      </c>
      <c r="C17" s="129" t="s">
        <v>174</v>
      </c>
      <c r="D17" s="137">
        <v>47159</v>
      </c>
      <c r="E17" s="129" t="s">
        <v>174</v>
      </c>
    </row>
    <row r="18" spans="1:5" ht="16.5">
      <c r="A18" s="82" t="s">
        <v>111</v>
      </c>
      <c r="B18" s="131">
        <v>78</v>
      </c>
      <c r="C18" s="144" t="s">
        <v>174</v>
      </c>
      <c r="D18" s="138">
        <v>226</v>
      </c>
      <c r="E18" s="144" t="s">
        <v>174</v>
      </c>
    </row>
    <row r="19" spans="1:5" ht="16.5">
      <c r="A19" s="83" t="s">
        <v>112</v>
      </c>
      <c r="B19" s="132">
        <v>-10164</v>
      </c>
      <c r="C19" s="144" t="s">
        <v>174</v>
      </c>
      <c r="D19" s="139">
        <v>-30456</v>
      </c>
      <c r="E19" s="144" t="s">
        <v>174</v>
      </c>
    </row>
    <row r="20" spans="1:5" ht="16.5">
      <c r="A20" s="84" t="s">
        <v>113</v>
      </c>
      <c r="B20" s="133">
        <f>SUM(B17:B19)</f>
        <v>5742</v>
      </c>
      <c r="C20" s="144" t="s">
        <v>174</v>
      </c>
      <c r="D20" s="140">
        <f>SUM(D17:D19)</f>
        <v>16929</v>
      </c>
      <c r="E20" s="144" t="s">
        <v>174</v>
      </c>
    </row>
    <row r="21" spans="1:5" ht="16.5">
      <c r="A21" s="82" t="s">
        <v>114</v>
      </c>
      <c r="B21" s="131">
        <v>-6</v>
      </c>
      <c r="C21" s="144" t="s">
        <v>174</v>
      </c>
      <c r="D21" s="138">
        <v>-461</v>
      </c>
      <c r="E21" s="144" t="s">
        <v>174</v>
      </c>
    </row>
    <row r="22" spans="1:5" ht="16.5">
      <c r="A22" s="82" t="s">
        <v>178</v>
      </c>
      <c r="B22" s="131">
        <v>-865</v>
      </c>
      <c r="C22" s="144" t="s">
        <v>174</v>
      </c>
      <c r="D22" s="138">
        <v>-2000</v>
      </c>
      <c r="E22" s="144" t="s">
        <v>174</v>
      </c>
    </row>
    <row r="23" spans="1:5" ht="30" customHeight="1">
      <c r="A23" s="83" t="s">
        <v>115</v>
      </c>
      <c r="B23" s="131">
        <v>0</v>
      </c>
      <c r="C23" s="144" t="s">
        <v>174</v>
      </c>
      <c r="D23" s="138">
        <v>0</v>
      </c>
      <c r="E23" s="144" t="s">
        <v>174</v>
      </c>
    </row>
    <row r="24" spans="1:5" ht="26.25" customHeight="1">
      <c r="A24" s="85" t="s">
        <v>187</v>
      </c>
      <c r="B24" s="134">
        <f>SUM(B20:B23)</f>
        <v>4871</v>
      </c>
      <c r="C24" s="144" t="s">
        <v>174</v>
      </c>
      <c r="D24" s="141">
        <f>SUM(D20:D23)</f>
        <v>14468</v>
      </c>
      <c r="E24" s="144" t="s">
        <v>174</v>
      </c>
    </row>
    <row r="25" spans="1:5" ht="16.5">
      <c r="A25" s="82" t="s">
        <v>48</v>
      </c>
      <c r="B25" s="131">
        <v>-1349</v>
      </c>
      <c r="C25" s="144" t="s">
        <v>174</v>
      </c>
      <c r="D25" s="138">
        <v>-3749</v>
      </c>
      <c r="E25" s="144" t="s">
        <v>174</v>
      </c>
    </row>
    <row r="26" spans="1:5" ht="33.75" customHeight="1">
      <c r="A26" s="86" t="s">
        <v>188</v>
      </c>
      <c r="B26" s="134">
        <f>SUM(B24:B25)</f>
        <v>3522</v>
      </c>
      <c r="C26" s="144" t="s">
        <v>174</v>
      </c>
      <c r="D26" s="141">
        <f>SUM(D24:D25)</f>
        <v>10719</v>
      </c>
      <c r="E26" s="144" t="s">
        <v>174</v>
      </c>
    </row>
    <row r="27" spans="1:5" ht="16.5">
      <c r="A27" s="82" t="s">
        <v>116</v>
      </c>
      <c r="B27" s="131">
        <v>0</v>
      </c>
      <c r="C27" s="144" t="s">
        <v>174</v>
      </c>
      <c r="D27" s="138">
        <v>0</v>
      </c>
      <c r="E27" s="144" t="s">
        <v>174</v>
      </c>
    </row>
    <row r="28" spans="1:5" ht="16.5">
      <c r="A28" s="82" t="s">
        <v>194</v>
      </c>
      <c r="B28" s="131">
        <v>0</v>
      </c>
      <c r="C28" s="144" t="s">
        <v>174</v>
      </c>
      <c r="D28" s="138">
        <v>-4809</v>
      </c>
      <c r="E28" s="144" t="s">
        <v>174</v>
      </c>
    </row>
    <row r="29" spans="1:5" ht="17.25" thickBot="1">
      <c r="A29" s="84" t="s">
        <v>117</v>
      </c>
      <c r="B29" s="135">
        <f>SUM(B26:B27)</f>
        <v>3522</v>
      </c>
      <c r="C29" s="144" t="s">
        <v>174</v>
      </c>
      <c r="D29" s="142">
        <f>SUM(D26:D28)</f>
        <v>5910</v>
      </c>
      <c r="E29" s="144" t="s">
        <v>174</v>
      </c>
    </row>
    <row r="30" spans="1:5" ht="17.25" thickTop="1">
      <c r="A30" s="82"/>
      <c r="B30" s="133"/>
      <c r="C30" s="144" t="s">
        <v>174</v>
      </c>
      <c r="D30" s="140"/>
      <c r="E30" s="144" t="s">
        <v>174</v>
      </c>
    </row>
    <row r="31" spans="1:5" ht="16.5">
      <c r="A31" s="82" t="s">
        <v>118</v>
      </c>
      <c r="B31" s="136"/>
      <c r="C31" s="144" t="s">
        <v>174</v>
      </c>
      <c r="D31" s="87"/>
      <c r="E31" s="144" t="s">
        <v>174</v>
      </c>
    </row>
    <row r="32" spans="1:5" ht="16.5">
      <c r="A32" s="88" t="s">
        <v>195</v>
      </c>
      <c r="B32" s="148">
        <v>7.13</v>
      </c>
      <c r="C32" s="148"/>
      <c r="D32" s="148">
        <v>24.37</v>
      </c>
      <c r="E32" s="144" t="s">
        <v>174</v>
      </c>
    </row>
    <row r="33" spans="1:5" ht="16.5">
      <c r="A33" s="89" t="s">
        <v>196</v>
      </c>
      <c r="B33" s="149">
        <v>7.13</v>
      </c>
      <c r="C33" s="149"/>
      <c r="D33" s="149">
        <v>24.37</v>
      </c>
      <c r="E33" s="145" t="s">
        <v>174</v>
      </c>
    </row>
    <row r="34" spans="1:5" ht="16.5">
      <c r="A34" s="70"/>
      <c r="B34" s="69"/>
      <c r="C34" s="69"/>
      <c r="D34" s="69"/>
      <c r="E34" s="69"/>
    </row>
    <row r="35" spans="1:5" ht="16.5">
      <c r="A35" s="70"/>
      <c r="B35" s="69"/>
      <c r="C35" s="69"/>
      <c r="D35" s="69"/>
      <c r="E35" s="69"/>
    </row>
    <row r="36" spans="1:5" ht="13.5">
      <c r="A36" s="210" t="s">
        <v>222</v>
      </c>
      <c r="B36" s="210"/>
      <c r="C36" s="210"/>
      <c r="D36" s="210"/>
      <c r="E36" s="210"/>
    </row>
    <row r="37" spans="1:5" ht="16.5">
      <c r="A37" s="70"/>
      <c r="B37" s="69"/>
      <c r="C37" s="69"/>
      <c r="D37" s="69"/>
      <c r="E37" s="69"/>
    </row>
    <row r="38" spans="1:5" ht="16.5">
      <c r="A38" s="70"/>
      <c r="B38" s="69"/>
      <c r="C38" s="69"/>
      <c r="D38" s="69"/>
      <c r="E38" s="69"/>
    </row>
    <row r="39" spans="1:5" ht="16.5">
      <c r="A39" s="70"/>
      <c r="B39" s="69"/>
      <c r="C39" s="69"/>
      <c r="D39" s="69"/>
      <c r="E39" s="69"/>
    </row>
    <row r="40" spans="1:5" ht="16.5">
      <c r="A40" s="70"/>
      <c r="B40" s="69"/>
      <c r="C40" s="69"/>
      <c r="D40" s="69"/>
      <c r="E40" s="69"/>
    </row>
    <row r="41" spans="1:5" ht="16.5">
      <c r="A41" s="70"/>
      <c r="B41" s="69"/>
      <c r="C41" s="69"/>
      <c r="D41" s="69"/>
      <c r="E41" s="69"/>
    </row>
    <row r="42" spans="1:5" ht="16.5">
      <c r="A42" s="70"/>
      <c r="B42" s="69"/>
      <c r="C42" s="69"/>
      <c r="D42" s="69"/>
      <c r="E42" s="69"/>
    </row>
    <row r="43" spans="1:5" ht="16.5">
      <c r="A43" s="70"/>
      <c r="B43" s="69"/>
      <c r="C43" s="69"/>
      <c r="D43" s="69"/>
      <c r="E43" s="69"/>
    </row>
  </sheetData>
  <mergeCells count="7">
    <mergeCell ref="A36:E36"/>
    <mergeCell ref="B11:C11"/>
    <mergeCell ref="D11:E11"/>
    <mergeCell ref="A6:E6"/>
    <mergeCell ref="A7:E7"/>
    <mergeCell ref="A8:E8"/>
    <mergeCell ref="A9:E9"/>
  </mergeCell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F39"/>
  <sheetViews>
    <sheetView workbookViewId="0" topLeftCell="A21">
      <selection activeCell="A39" sqref="A39:E39"/>
    </sheetView>
  </sheetViews>
  <sheetFormatPr defaultColWidth="9.140625" defaultRowHeight="12.75"/>
  <cols>
    <col min="1" max="1" width="29.00390625" style="0" customWidth="1"/>
    <col min="2" max="2" width="12.00390625" style="0" customWidth="1"/>
    <col min="3" max="3" width="14.8515625" style="0" customWidth="1"/>
    <col min="4" max="4" width="19.8515625" style="0" customWidth="1"/>
    <col min="5" max="5" width="20.57421875" style="0" customWidth="1"/>
    <col min="6" max="6" width="22.7109375" style="0" customWidth="1"/>
  </cols>
  <sheetData>
    <row r="6" spans="1:6" ht="19.5">
      <c r="A6" s="216" t="s">
        <v>199</v>
      </c>
      <c r="B6" s="216"/>
      <c r="C6" s="216"/>
      <c r="D6" s="216"/>
      <c r="E6" s="216"/>
      <c r="F6" s="216"/>
    </row>
    <row r="7" spans="1:6" ht="13.5">
      <c r="A7" s="219" t="s">
        <v>0</v>
      </c>
      <c r="B7" s="219"/>
      <c r="C7" s="219"/>
      <c r="D7" s="219"/>
      <c r="E7" s="219"/>
      <c r="F7" s="219"/>
    </row>
    <row r="8" spans="1:6" ht="15.75">
      <c r="A8" s="218" t="s">
        <v>119</v>
      </c>
      <c r="B8" s="218"/>
      <c r="C8" s="218"/>
      <c r="D8" s="218"/>
      <c r="E8" s="218"/>
      <c r="F8" s="218"/>
    </row>
    <row r="9" spans="1:6" ht="15.75">
      <c r="A9" s="218" t="s">
        <v>201</v>
      </c>
      <c r="B9" s="218"/>
      <c r="C9" s="218"/>
      <c r="D9" s="218"/>
      <c r="E9" s="218"/>
      <c r="F9" s="218"/>
    </row>
    <row r="10" spans="1:4" ht="12.75">
      <c r="A10" s="90"/>
      <c r="B10" s="90"/>
      <c r="C10" s="90"/>
      <c r="D10" s="90"/>
    </row>
    <row r="12" spans="1:6" ht="15.75">
      <c r="A12" s="90"/>
      <c r="B12" s="91"/>
      <c r="C12" s="222" t="s">
        <v>94</v>
      </c>
      <c r="D12" s="222"/>
      <c r="E12" s="222"/>
      <c r="F12" s="91"/>
    </row>
    <row r="13" spans="1:6" ht="15.75">
      <c r="A13" s="90"/>
      <c r="B13" s="90"/>
      <c r="C13" s="223" t="s">
        <v>213</v>
      </c>
      <c r="D13" s="223"/>
      <c r="E13" s="18" t="s">
        <v>120</v>
      </c>
      <c r="F13" s="91"/>
    </row>
    <row r="14" spans="1:6" ht="15.75">
      <c r="A14" s="174" t="s">
        <v>121</v>
      </c>
      <c r="B14" s="38" t="s">
        <v>122</v>
      </c>
      <c r="C14" s="38" t="s">
        <v>122</v>
      </c>
      <c r="D14" s="38" t="s">
        <v>181</v>
      </c>
      <c r="E14" s="38" t="s">
        <v>214</v>
      </c>
      <c r="F14" s="220" t="s">
        <v>123</v>
      </c>
    </row>
    <row r="15" spans="1:6" ht="15.75">
      <c r="A15" s="175"/>
      <c r="B15" s="39" t="s">
        <v>124</v>
      </c>
      <c r="C15" s="39" t="s">
        <v>125</v>
      </c>
      <c r="D15" s="39" t="s">
        <v>182</v>
      </c>
      <c r="E15" s="39" t="s">
        <v>96</v>
      </c>
      <c r="F15" s="221"/>
    </row>
    <row r="16" spans="1:6" ht="15.75">
      <c r="A16" s="176"/>
      <c r="B16" s="92" t="s">
        <v>24</v>
      </c>
      <c r="C16" s="92" t="s">
        <v>24</v>
      </c>
      <c r="D16" s="92" t="s">
        <v>24</v>
      </c>
      <c r="E16" s="92" t="s">
        <v>24</v>
      </c>
      <c r="F16" s="39" t="s">
        <v>24</v>
      </c>
    </row>
    <row r="17" spans="1:6" ht="12.75">
      <c r="A17" s="177" t="s">
        <v>210</v>
      </c>
      <c r="B17" s="158" t="s">
        <v>164</v>
      </c>
      <c r="C17" s="158" t="s">
        <v>205</v>
      </c>
      <c r="D17" s="93" t="s">
        <v>205</v>
      </c>
      <c r="E17" s="167">
        <v>-65</v>
      </c>
      <c r="F17" s="166">
        <f>SUM(B17:E17)</f>
        <v>-65</v>
      </c>
    </row>
    <row r="18" spans="1:6" ht="12.75">
      <c r="A18" s="178"/>
      <c r="B18" s="156"/>
      <c r="C18" s="156"/>
      <c r="D18" s="111"/>
      <c r="E18" s="157"/>
      <c r="F18" s="111"/>
    </row>
    <row r="19" spans="1:6" ht="24.75" customHeight="1">
      <c r="A19" s="179" t="s">
        <v>212</v>
      </c>
      <c r="B19" s="163">
        <v>31396</v>
      </c>
      <c r="C19" s="163">
        <v>8791</v>
      </c>
      <c r="D19" s="165">
        <v>4809</v>
      </c>
      <c r="E19" s="157" t="s">
        <v>205</v>
      </c>
      <c r="F19" s="172">
        <f>SUM(B19:E19)</f>
        <v>44996</v>
      </c>
    </row>
    <row r="20" spans="1:6" ht="12.75">
      <c r="A20" s="178"/>
      <c r="B20" s="156"/>
      <c r="C20" s="156"/>
      <c r="D20" s="111"/>
      <c r="E20" s="157"/>
      <c r="F20" s="111"/>
    </row>
    <row r="21" spans="1:6" ht="12.75">
      <c r="A21" s="178"/>
      <c r="B21" s="156"/>
      <c r="C21" s="156"/>
      <c r="D21" s="111"/>
      <c r="E21" s="157"/>
      <c r="F21" s="111"/>
    </row>
    <row r="22" spans="1:6" ht="12.75">
      <c r="A22" s="178" t="s">
        <v>209</v>
      </c>
      <c r="B22" s="163">
        <v>11104</v>
      </c>
      <c r="C22" s="157" t="s">
        <v>205</v>
      </c>
      <c r="D22" s="157" t="s">
        <v>205</v>
      </c>
      <c r="E22" s="157" t="s">
        <v>205</v>
      </c>
      <c r="F22" s="172">
        <f>SUM(B22:E22)</f>
        <v>11104</v>
      </c>
    </row>
    <row r="23" spans="1:6" ht="12.75">
      <c r="A23" s="178"/>
      <c r="B23" s="163"/>
      <c r="C23" s="163"/>
      <c r="D23" s="165"/>
      <c r="E23" s="168"/>
      <c r="F23" s="111"/>
    </row>
    <row r="24" spans="1:6" ht="12.75">
      <c r="A24" s="178" t="s">
        <v>208</v>
      </c>
      <c r="B24" s="163">
        <v>7500</v>
      </c>
      <c r="C24" s="163">
        <v>8250</v>
      </c>
      <c r="D24" s="157" t="s">
        <v>205</v>
      </c>
      <c r="E24" s="157" t="s">
        <v>205</v>
      </c>
      <c r="F24" s="172">
        <f>SUM(B24:E24)</f>
        <v>15750</v>
      </c>
    </row>
    <row r="25" spans="1:6" ht="12.75">
      <c r="A25" s="180"/>
      <c r="B25" s="163"/>
      <c r="C25" s="163"/>
      <c r="D25" s="165"/>
      <c r="E25" s="168"/>
      <c r="F25" s="111"/>
    </row>
    <row r="26" spans="1:6" ht="12.75">
      <c r="A26" s="178" t="s">
        <v>117</v>
      </c>
      <c r="B26" s="157" t="s">
        <v>205</v>
      </c>
      <c r="C26" s="157" t="s">
        <v>205</v>
      </c>
      <c r="D26" s="157" t="s">
        <v>205</v>
      </c>
      <c r="E26" s="168">
        <v>10719</v>
      </c>
      <c r="F26" s="172">
        <f>SUM(B26:E26)</f>
        <v>10719</v>
      </c>
    </row>
    <row r="27" spans="1:6" ht="12.75">
      <c r="A27" s="178"/>
      <c r="B27" s="163"/>
      <c r="C27" s="163"/>
      <c r="D27" s="165"/>
      <c r="E27" s="168"/>
      <c r="F27" s="111"/>
    </row>
    <row r="28" spans="1:6" ht="12.75">
      <c r="A28" s="178" t="s">
        <v>216</v>
      </c>
      <c r="B28" s="157" t="s">
        <v>205</v>
      </c>
      <c r="C28" s="172">
        <v>-1787</v>
      </c>
      <c r="D28" s="157" t="s">
        <v>205</v>
      </c>
      <c r="E28" s="157" t="s">
        <v>205</v>
      </c>
      <c r="F28" s="172">
        <f>SUM(B28:E28)</f>
        <v>-1787</v>
      </c>
    </row>
    <row r="29" spans="1:6" ht="12.75">
      <c r="A29" s="178"/>
      <c r="B29" s="163"/>
      <c r="C29" s="163"/>
      <c r="D29" s="165"/>
      <c r="E29" s="168"/>
      <c r="F29" s="111"/>
    </row>
    <row r="30" spans="1:6" ht="12.75">
      <c r="A30" s="178" t="s">
        <v>215</v>
      </c>
      <c r="B30" s="157" t="s">
        <v>205</v>
      </c>
      <c r="C30" s="157" t="s">
        <v>205</v>
      </c>
      <c r="D30" s="157" t="s">
        <v>205</v>
      </c>
      <c r="E30" s="171">
        <v>-4809</v>
      </c>
      <c r="F30" s="172">
        <f>SUM(B30:E30)</f>
        <v>-4809</v>
      </c>
    </row>
    <row r="31" spans="1:6" ht="12.75">
      <c r="A31" s="180"/>
      <c r="B31" s="169"/>
      <c r="C31" s="169"/>
      <c r="D31" s="169"/>
      <c r="E31" s="173"/>
      <c r="F31" s="169"/>
    </row>
    <row r="32" spans="1:6" ht="12.75">
      <c r="A32" s="181" t="s">
        <v>126</v>
      </c>
      <c r="B32" s="170">
        <f>SUM(B17:B31)</f>
        <v>50000</v>
      </c>
      <c r="C32" s="170">
        <f>SUM(C17:C31)</f>
        <v>15254</v>
      </c>
      <c r="D32" s="170">
        <f>SUM(D17:D31)</f>
        <v>4809</v>
      </c>
      <c r="E32" s="170">
        <f>SUM(E17:E31)</f>
        <v>5845</v>
      </c>
      <c r="F32" s="169">
        <f>SUM(F17:F31)</f>
        <v>75908</v>
      </c>
    </row>
    <row r="33" spans="2:6" ht="12.75">
      <c r="B33" s="90"/>
      <c r="C33" s="90"/>
      <c r="D33" s="90"/>
      <c r="E33" s="90"/>
      <c r="F33" s="90"/>
    </row>
    <row r="34" ht="12.75">
      <c r="A34" s="90"/>
    </row>
    <row r="36" ht="12.75">
      <c r="A36" t="s">
        <v>211</v>
      </c>
    </row>
    <row r="39" spans="1:5" ht="13.5">
      <c r="A39" s="210" t="s">
        <v>223</v>
      </c>
      <c r="B39" s="210"/>
      <c r="C39" s="210"/>
      <c r="D39" s="210"/>
      <c r="E39" s="210"/>
    </row>
  </sheetData>
  <mergeCells count="8">
    <mergeCell ref="F14:F15"/>
    <mergeCell ref="C12:E12"/>
    <mergeCell ref="C13:D13"/>
    <mergeCell ref="A39:E39"/>
    <mergeCell ref="A6:F6"/>
    <mergeCell ref="A7:F7"/>
    <mergeCell ref="A8:F8"/>
    <mergeCell ref="A9:F9"/>
  </mergeCells>
  <printOptions/>
  <pageMargins left="0.75" right="0.75" top="1" bottom="1" header="0.5" footer="0.5"/>
  <pageSetup fitToHeight="1" fitToWidth="1" orientation="portrait" scale="75" r:id="rId2"/>
  <drawing r:id="rId1"/>
</worksheet>
</file>

<file path=xl/worksheets/sheet4.xml><?xml version="1.0" encoding="utf-8"?>
<worksheet xmlns="http://schemas.openxmlformats.org/spreadsheetml/2006/main" xmlns:r="http://schemas.openxmlformats.org/officeDocument/2006/relationships">
  <dimension ref="A6:E106"/>
  <sheetViews>
    <sheetView workbookViewId="0" topLeftCell="A42">
      <selection activeCell="A58" sqref="A58"/>
    </sheetView>
  </sheetViews>
  <sheetFormatPr defaultColWidth="9.140625" defaultRowHeight="12.75"/>
  <cols>
    <col min="1" max="1" width="5.421875" style="0" customWidth="1"/>
    <col min="2" max="2" width="41.57421875" style="0" customWidth="1"/>
    <col min="3" max="3" width="18.140625" style="0" customWidth="1"/>
    <col min="4" max="4" width="14.8515625" style="0" customWidth="1"/>
  </cols>
  <sheetData>
    <row r="6" spans="1:4" ht="19.5">
      <c r="A6" s="216" t="s">
        <v>199</v>
      </c>
      <c r="B6" s="216"/>
      <c r="C6" s="216"/>
      <c r="D6" s="216"/>
    </row>
    <row r="7" spans="1:4" ht="13.5">
      <c r="A7" s="219" t="s">
        <v>0</v>
      </c>
      <c r="B7" s="219"/>
      <c r="C7" s="219"/>
      <c r="D7" s="219"/>
    </row>
    <row r="8" spans="1:4" ht="15.75">
      <c r="A8" s="218" t="s">
        <v>202</v>
      </c>
      <c r="B8" s="218"/>
      <c r="C8" s="218"/>
      <c r="D8" s="218"/>
    </row>
    <row r="9" spans="1:4" ht="27" customHeight="1">
      <c r="A9" s="218" t="s">
        <v>175</v>
      </c>
      <c r="B9" s="218"/>
      <c r="C9" s="218"/>
      <c r="D9" s="218"/>
    </row>
    <row r="10" spans="1:3" ht="27" customHeight="1">
      <c r="A10" s="185"/>
      <c r="B10" s="185"/>
      <c r="C10" s="185"/>
    </row>
    <row r="11" spans="1:4" ht="19.5" customHeight="1">
      <c r="A11" s="94"/>
      <c r="B11" s="94"/>
      <c r="C11" s="164" t="s">
        <v>224</v>
      </c>
      <c r="D11" s="164" t="s">
        <v>225</v>
      </c>
    </row>
    <row r="12" spans="1:4" ht="15.75" customHeight="1">
      <c r="A12" s="94"/>
      <c r="B12" s="94"/>
      <c r="C12" s="182" t="s">
        <v>24</v>
      </c>
      <c r="D12" s="182" t="s">
        <v>24</v>
      </c>
    </row>
    <row r="13" spans="1:3" ht="15.75" customHeight="1">
      <c r="A13" s="94"/>
      <c r="B13" s="94"/>
      <c r="C13" s="164"/>
    </row>
    <row r="14" spans="1:4" ht="15.75">
      <c r="A14" s="95" t="s">
        <v>231</v>
      </c>
      <c r="B14" s="94"/>
      <c r="C14" s="186">
        <v>4942</v>
      </c>
      <c r="D14" s="188" t="s">
        <v>205</v>
      </c>
    </row>
    <row r="15" spans="1:4" ht="15.75">
      <c r="A15" s="95"/>
      <c r="B15" s="94"/>
      <c r="C15" s="186"/>
      <c r="D15" s="186"/>
    </row>
    <row r="16" spans="1:5" ht="15.75">
      <c r="A16" s="95" t="s">
        <v>228</v>
      </c>
      <c r="B16" s="94"/>
      <c r="C16" s="186">
        <v>-8631</v>
      </c>
      <c r="D16" s="188" t="s">
        <v>205</v>
      </c>
      <c r="E16">
        <v>-8631</v>
      </c>
    </row>
    <row r="17" spans="1:4" ht="15.75">
      <c r="A17" s="95"/>
      <c r="B17" s="94"/>
      <c r="C17" s="186"/>
      <c r="D17" s="186"/>
    </row>
    <row r="18" spans="1:4" ht="15.75">
      <c r="A18" s="95" t="s">
        <v>229</v>
      </c>
      <c r="B18" s="94"/>
      <c r="C18" s="186">
        <v>15437</v>
      </c>
      <c r="D18" s="188" t="s">
        <v>205</v>
      </c>
    </row>
    <row r="19" spans="1:4" ht="15.75">
      <c r="A19" s="95"/>
      <c r="B19" s="94"/>
      <c r="C19" s="187"/>
      <c r="D19" s="187"/>
    </row>
    <row r="20" spans="1:4" ht="15.75">
      <c r="A20" s="95" t="s">
        <v>226</v>
      </c>
      <c r="B20" s="94"/>
      <c r="C20" s="186">
        <f>SUM(C14:C19)</f>
        <v>11748</v>
      </c>
      <c r="D20" s="200" t="s">
        <v>205</v>
      </c>
    </row>
    <row r="21" spans="1:4" ht="15.75">
      <c r="A21" s="95" t="s">
        <v>227</v>
      </c>
      <c r="B21" s="94"/>
      <c r="C21" s="188" t="s">
        <v>205</v>
      </c>
      <c r="D21" s="188" t="s">
        <v>205</v>
      </c>
    </row>
    <row r="22" spans="1:4" ht="15.75">
      <c r="A22" s="95"/>
      <c r="B22" s="94"/>
      <c r="C22" s="186"/>
      <c r="D22" s="186"/>
    </row>
    <row r="23" spans="1:4" ht="16.5" thickBot="1">
      <c r="A23" s="95" t="s">
        <v>230</v>
      </c>
      <c r="B23" s="94"/>
      <c r="C23" s="189">
        <f>SUM(C20:C22)</f>
        <v>11748</v>
      </c>
      <c r="D23" s="193" t="s">
        <v>205</v>
      </c>
    </row>
    <row r="24" spans="1:4" ht="16.5" thickTop="1">
      <c r="A24" s="95"/>
      <c r="B24" s="94"/>
      <c r="C24" s="186"/>
      <c r="D24" s="186"/>
    </row>
    <row r="25" spans="1:4" ht="15.75">
      <c r="A25" s="95"/>
      <c r="B25" s="94"/>
      <c r="C25" s="186"/>
      <c r="D25" s="186"/>
    </row>
    <row r="26" spans="1:5" ht="47.25" customHeight="1">
      <c r="A26" s="195" t="s">
        <v>232</v>
      </c>
      <c r="B26" s="224" t="s">
        <v>233</v>
      </c>
      <c r="C26" s="224"/>
      <c r="D26" s="224"/>
      <c r="E26" s="224"/>
    </row>
    <row r="27" spans="1:2" ht="15.75">
      <c r="A27" s="95"/>
      <c r="B27" s="94"/>
    </row>
    <row r="28" spans="1:5" ht="30" customHeight="1">
      <c r="A28" s="195" t="s">
        <v>234</v>
      </c>
      <c r="B28" s="224" t="s">
        <v>235</v>
      </c>
      <c r="C28" s="224"/>
      <c r="D28" s="224"/>
      <c r="E28" s="224"/>
    </row>
    <row r="29" spans="1:2" ht="15.75">
      <c r="A29" s="95"/>
      <c r="B29" s="94"/>
    </row>
    <row r="30" spans="1:4" ht="15.75">
      <c r="A30" s="95"/>
      <c r="B30" s="94"/>
      <c r="D30" s="201" t="s">
        <v>24</v>
      </c>
    </row>
    <row r="31" spans="1:4" ht="15.75">
      <c r="A31" s="95"/>
      <c r="B31" s="94" t="s">
        <v>236</v>
      </c>
      <c r="D31" s="186">
        <v>31847</v>
      </c>
    </row>
    <row r="32" spans="1:4" ht="15.75">
      <c r="A32" s="95"/>
      <c r="B32" s="94" t="s">
        <v>237</v>
      </c>
      <c r="D32" s="186">
        <v>33541</v>
      </c>
    </row>
    <row r="33" spans="1:4" ht="15.75">
      <c r="A33" s="95"/>
      <c r="B33" s="94" t="s">
        <v>238</v>
      </c>
      <c r="D33" s="197">
        <v>-18928</v>
      </c>
    </row>
    <row r="34" spans="1:4" ht="15.75">
      <c r="A34" s="95"/>
      <c r="B34" s="94" t="s">
        <v>240</v>
      </c>
      <c r="D34" s="187">
        <v>-4809</v>
      </c>
    </row>
    <row r="35" spans="1:4" ht="15.75">
      <c r="A35" s="95"/>
      <c r="B35" s="198" t="s">
        <v>239</v>
      </c>
      <c r="D35" s="186">
        <f>SUM(D31:D34)</f>
        <v>41651</v>
      </c>
    </row>
    <row r="36" spans="1:4" ht="15.75">
      <c r="A36" s="95"/>
      <c r="B36" s="94" t="s">
        <v>241</v>
      </c>
      <c r="D36" s="199">
        <v>-40187</v>
      </c>
    </row>
    <row r="37" spans="1:4" ht="15.75">
      <c r="A37" s="95"/>
      <c r="D37" s="186">
        <f>SUM(D35:D36)</f>
        <v>1464</v>
      </c>
    </row>
    <row r="38" spans="1:4" ht="15.75">
      <c r="A38" s="95"/>
      <c r="B38" s="94" t="s">
        <v>242</v>
      </c>
      <c r="D38" s="186">
        <v>1761</v>
      </c>
    </row>
    <row r="39" spans="1:4" ht="16.5" thickBot="1">
      <c r="A39" s="95"/>
      <c r="B39" s="94" t="s">
        <v>243</v>
      </c>
      <c r="D39" s="189">
        <f>SUM(D37:D38)</f>
        <v>3225</v>
      </c>
    </row>
    <row r="40" spans="1:4" ht="16.5" thickTop="1">
      <c r="A40" s="95"/>
      <c r="B40" s="94"/>
      <c r="D40" s="186"/>
    </row>
    <row r="41" spans="1:5" ht="30.75" customHeight="1">
      <c r="A41" s="195" t="s">
        <v>244</v>
      </c>
      <c r="B41" s="224" t="s">
        <v>245</v>
      </c>
      <c r="C41" s="224"/>
      <c r="D41" s="224"/>
      <c r="E41" s="224"/>
    </row>
    <row r="42" spans="1:5" ht="30.75" customHeight="1">
      <c r="A42" s="196"/>
      <c r="B42" s="194"/>
      <c r="C42" s="194"/>
      <c r="D42" s="194"/>
      <c r="E42" s="194"/>
    </row>
    <row r="43" spans="1:4" ht="15.75">
      <c r="A43" s="95"/>
      <c r="B43" s="94"/>
      <c r="D43" s="201" t="s">
        <v>24</v>
      </c>
    </row>
    <row r="44" spans="1:4" ht="15.75">
      <c r="A44" s="95"/>
      <c r="B44" s="94" t="s">
        <v>246</v>
      </c>
      <c r="D44" s="186">
        <v>11963</v>
      </c>
    </row>
    <row r="45" spans="1:4" ht="15.75">
      <c r="A45" s="95"/>
      <c r="B45" s="94" t="s">
        <v>247</v>
      </c>
      <c r="D45" s="186">
        <v>11104</v>
      </c>
    </row>
    <row r="46" spans="1:4" ht="15.75">
      <c r="A46" s="95"/>
      <c r="B46" s="94" t="s">
        <v>248</v>
      </c>
      <c r="D46" s="186">
        <v>-1787</v>
      </c>
    </row>
    <row r="47" spans="1:4" ht="16.5" thickBot="1">
      <c r="A47" s="95"/>
      <c r="B47" s="94"/>
      <c r="D47" s="189">
        <f>SUM(D44:D46)</f>
        <v>21280</v>
      </c>
    </row>
    <row r="48" spans="1:2" ht="16.5" thickTop="1">
      <c r="A48" s="95"/>
      <c r="B48" s="94"/>
    </row>
    <row r="49" spans="1:2" ht="15.75">
      <c r="A49" s="95" t="s">
        <v>249</v>
      </c>
      <c r="B49" s="94" t="s">
        <v>250</v>
      </c>
    </row>
    <row r="50" spans="1:2" ht="15.75">
      <c r="A50" s="95"/>
      <c r="B50" s="94"/>
    </row>
    <row r="51" spans="1:4" ht="15.75">
      <c r="A51" s="95"/>
      <c r="B51" s="94"/>
      <c r="D51" s="201" t="s">
        <v>24</v>
      </c>
    </row>
    <row r="52" spans="1:4" ht="15.75">
      <c r="A52" s="95"/>
      <c r="B52" s="94" t="s">
        <v>251</v>
      </c>
      <c r="D52" s="186">
        <v>1460</v>
      </c>
    </row>
    <row r="53" spans="1:4" ht="15.75">
      <c r="A53" s="95"/>
      <c r="B53" s="94" t="s">
        <v>252</v>
      </c>
      <c r="D53" s="186">
        <v>10500</v>
      </c>
    </row>
    <row r="54" spans="1:4" ht="15.75">
      <c r="A54" s="95"/>
      <c r="B54" s="94" t="s">
        <v>253</v>
      </c>
      <c r="D54" s="186">
        <v>-212</v>
      </c>
    </row>
    <row r="55" spans="1:4" ht="16.5" thickBot="1">
      <c r="A55" s="95"/>
      <c r="B55" s="94"/>
      <c r="D55" s="189">
        <f>SUM(D52:D54)</f>
        <v>11748</v>
      </c>
    </row>
    <row r="56" spans="1:4" ht="16.5" thickTop="1">
      <c r="A56" s="95"/>
      <c r="B56" s="94"/>
      <c r="D56" s="186"/>
    </row>
    <row r="57" spans="1:5" ht="13.5">
      <c r="A57" s="210" t="s">
        <v>254</v>
      </c>
      <c r="B57" s="210"/>
      <c r="C57" s="210"/>
      <c r="D57" s="210"/>
      <c r="E57" s="210"/>
    </row>
    <row r="58" spans="1:3" ht="15.75">
      <c r="A58" s="96"/>
      <c r="B58" s="96"/>
      <c r="C58" s="96"/>
    </row>
    <row r="59" spans="1:3" ht="15.75">
      <c r="A59" s="96"/>
      <c r="B59" s="96"/>
      <c r="C59" s="96"/>
    </row>
    <row r="60" spans="1:3" ht="15.75">
      <c r="A60" s="96"/>
      <c r="B60" s="96"/>
      <c r="C60" s="96"/>
    </row>
    <row r="61" spans="1:3" ht="15.75">
      <c r="A61" s="96"/>
      <c r="B61" s="96"/>
      <c r="C61" s="96"/>
    </row>
    <row r="62" spans="1:3" ht="15.75">
      <c r="A62" s="96"/>
      <c r="B62" s="96"/>
      <c r="C62" s="96"/>
    </row>
    <row r="63" spans="1:3" ht="15.75">
      <c r="A63" s="96"/>
      <c r="B63" s="96"/>
      <c r="C63" s="96"/>
    </row>
    <row r="64" spans="1:3" ht="15.75">
      <c r="A64" s="96"/>
      <c r="B64" s="96"/>
      <c r="C64" s="96"/>
    </row>
    <row r="65" spans="1:3" ht="15.75">
      <c r="A65" s="96"/>
      <c r="B65" s="96"/>
      <c r="C65" s="96"/>
    </row>
    <row r="66" spans="1:3" ht="15.75">
      <c r="A66" s="96"/>
      <c r="B66" s="96"/>
      <c r="C66" s="96"/>
    </row>
    <row r="67" spans="1:3" ht="15.75">
      <c r="A67" s="96"/>
      <c r="B67" s="96"/>
      <c r="C67" s="96"/>
    </row>
    <row r="68" spans="1:3" ht="15.75">
      <c r="A68" s="96"/>
      <c r="B68" s="96"/>
      <c r="C68" s="96"/>
    </row>
    <row r="69" spans="1:3" ht="15.75">
      <c r="A69" s="96"/>
      <c r="B69" s="96"/>
      <c r="C69" s="96"/>
    </row>
    <row r="70" spans="1:3" ht="15.75">
      <c r="A70" s="96"/>
      <c r="B70" s="96"/>
      <c r="C70" s="96"/>
    </row>
    <row r="71" spans="1:3" ht="15.75">
      <c r="A71" s="96"/>
      <c r="B71" s="96"/>
      <c r="C71" s="96"/>
    </row>
    <row r="72" spans="1:3" ht="15.75">
      <c r="A72" s="96"/>
      <c r="B72" s="96"/>
      <c r="C72" s="96"/>
    </row>
    <row r="73" spans="1:3" ht="15.75">
      <c r="A73" s="96"/>
      <c r="B73" s="96"/>
      <c r="C73" s="96"/>
    </row>
    <row r="74" spans="1:3" ht="15.75">
      <c r="A74" s="96"/>
      <c r="B74" s="96"/>
      <c r="C74" s="96"/>
    </row>
    <row r="75" spans="1:3" ht="15.75">
      <c r="A75" s="96"/>
      <c r="B75" s="96"/>
      <c r="C75" s="96"/>
    </row>
    <row r="76" spans="1:3" ht="15.75">
      <c r="A76" s="96"/>
      <c r="B76" s="96"/>
      <c r="C76" s="96"/>
    </row>
    <row r="77" spans="1:3" ht="15.75">
      <c r="A77" s="96"/>
      <c r="B77" s="96"/>
      <c r="C77" s="96"/>
    </row>
    <row r="78" spans="1:3" ht="15.75">
      <c r="A78" s="96"/>
      <c r="B78" s="96"/>
      <c r="C78" s="96"/>
    </row>
    <row r="79" spans="1:3" ht="15.75">
      <c r="A79" s="96"/>
      <c r="B79" s="96"/>
      <c r="C79" s="96"/>
    </row>
    <row r="80" spans="1:3" ht="15.75">
      <c r="A80" s="96"/>
      <c r="B80" s="96"/>
      <c r="C80" s="96"/>
    </row>
    <row r="81" spans="1:3" ht="15.75">
      <c r="A81" s="96"/>
      <c r="B81" s="96"/>
      <c r="C81" s="96"/>
    </row>
    <row r="82" spans="1:3" ht="15.75">
      <c r="A82" s="96"/>
      <c r="B82" s="96"/>
      <c r="C82" s="96"/>
    </row>
    <row r="83" spans="1:3" ht="15.75">
      <c r="A83" s="96"/>
      <c r="B83" s="96"/>
      <c r="C83" s="96"/>
    </row>
    <row r="84" spans="1:3" ht="15.75">
      <c r="A84" s="96"/>
      <c r="B84" s="96"/>
      <c r="C84" s="96"/>
    </row>
    <row r="85" spans="1:3" ht="15.75">
      <c r="A85" s="96"/>
      <c r="B85" s="96"/>
      <c r="C85" s="96"/>
    </row>
    <row r="86" spans="1:3" ht="15.75">
      <c r="A86" s="97"/>
      <c r="B86" s="97"/>
      <c r="C86" s="98"/>
    </row>
    <row r="87" spans="1:3" ht="15.75">
      <c r="A87" s="97"/>
      <c r="B87" s="97"/>
      <c r="C87" s="98"/>
    </row>
    <row r="88" spans="1:3" ht="15.75">
      <c r="A88" s="97"/>
      <c r="B88" s="97"/>
      <c r="C88" s="98"/>
    </row>
    <row r="89" spans="1:3" ht="15.75">
      <c r="A89" s="97"/>
      <c r="B89" s="97"/>
      <c r="C89" s="98"/>
    </row>
    <row r="90" spans="1:3" ht="15.75">
      <c r="A90" s="97"/>
      <c r="B90" s="97"/>
      <c r="C90" s="98"/>
    </row>
    <row r="91" spans="1:3" ht="15.75">
      <c r="A91" s="97"/>
      <c r="B91" s="97"/>
      <c r="C91" s="98"/>
    </row>
    <row r="92" spans="1:3" ht="15.75">
      <c r="A92" s="97"/>
      <c r="B92" s="97"/>
      <c r="C92" s="98"/>
    </row>
    <row r="93" spans="1:3" ht="15.75">
      <c r="A93" s="97"/>
      <c r="B93" s="97"/>
      <c r="C93" s="98"/>
    </row>
    <row r="94" spans="1:3" ht="15.75">
      <c r="A94" s="97"/>
      <c r="B94" s="97"/>
      <c r="C94" s="98"/>
    </row>
    <row r="95" spans="1:3" ht="15.75">
      <c r="A95" s="97"/>
      <c r="B95" s="97"/>
      <c r="C95" s="98"/>
    </row>
    <row r="96" spans="1:3" ht="15.75">
      <c r="A96" s="97"/>
      <c r="B96" s="97"/>
      <c r="C96" s="98"/>
    </row>
    <row r="97" spans="1:3" ht="15.75">
      <c r="A97" s="97"/>
      <c r="B97" s="97"/>
      <c r="C97" s="98"/>
    </row>
    <row r="98" spans="1:3" ht="15.75">
      <c r="A98" s="97"/>
      <c r="B98" s="97"/>
      <c r="C98" s="98"/>
    </row>
    <row r="99" spans="1:3" ht="15.75">
      <c r="A99" s="97"/>
      <c r="B99" s="97"/>
      <c r="C99" s="98"/>
    </row>
    <row r="100" spans="1:3" ht="15.75">
      <c r="A100" s="97"/>
      <c r="B100" s="97"/>
      <c r="C100" s="98"/>
    </row>
    <row r="101" spans="1:3" ht="15.75">
      <c r="A101" s="97"/>
      <c r="B101" s="97"/>
      <c r="C101" s="98"/>
    </row>
    <row r="102" spans="1:3" ht="15.75">
      <c r="A102" s="97"/>
      <c r="B102" s="97"/>
      <c r="C102" s="98"/>
    </row>
    <row r="103" spans="1:3" ht="15.75">
      <c r="A103" s="97"/>
      <c r="B103" s="97"/>
      <c r="C103" s="98"/>
    </row>
    <row r="104" spans="1:3" ht="15.75">
      <c r="A104" s="97"/>
      <c r="B104" s="97"/>
      <c r="C104" s="98"/>
    </row>
    <row r="105" spans="1:3" ht="15.75">
      <c r="A105" s="97"/>
      <c r="B105" s="97"/>
      <c r="C105" s="98"/>
    </row>
    <row r="106" spans="1:3" ht="15.75">
      <c r="A106" s="97"/>
      <c r="B106" s="97"/>
      <c r="C106" s="98"/>
    </row>
  </sheetData>
  <mergeCells count="8">
    <mergeCell ref="B26:E26"/>
    <mergeCell ref="B28:E28"/>
    <mergeCell ref="B41:E41"/>
    <mergeCell ref="A57:E57"/>
    <mergeCell ref="A6:D6"/>
    <mergeCell ref="A7:D7"/>
    <mergeCell ref="A8:D8"/>
    <mergeCell ref="A9:D9"/>
  </mergeCells>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227"/>
  <sheetViews>
    <sheetView tabSelected="1" workbookViewId="0" topLeftCell="A105">
      <selection activeCell="E110" sqref="E110"/>
    </sheetView>
  </sheetViews>
  <sheetFormatPr defaultColWidth="9.140625" defaultRowHeight="12.75"/>
  <cols>
    <col min="1" max="1" width="5.00390625" style="112" customWidth="1"/>
    <col min="2" max="2" width="9.140625" style="112" customWidth="1"/>
    <col min="3" max="3" width="17.8515625" style="112" customWidth="1"/>
    <col min="4" max="4" width="9.140625" style="112" customWidth="1"/>
    <col min="5" max="5" width="10.421875" style="112" bestFit="1" customWidth="1"/>
    <col min="6" max="6" width="9.140625" style="112" customWidth="1"/>
    <col min="7" max="7" width="9.28125" style="112" bestFit="1" customWidth="1"/>
    <col min="8" max="8" width="44.00390625" style="112" customWidth="1"/>
    <col min="9" max="16384" width="9.140625" style="112" customWidth="1"/>
  </cols>
  <sheetData>
    <row r="1" spans="1:8" ht="12.75">
      <c r="A1"/>
      <c r="B1"/>
      <c r="C1"/>
      <c r="D1"/>
      <c r="E1"/>
      <c r="F1"/>
      <c r="G1"/>
      <c r="H1"/>
    </row>
    <row r="2" spans="1:8" ht="12.75">
      <c r="A2"/>
      <c r="B2"/>
      <c r="C2"/>
      <c r="D2"/>
      <c r="E2"/>
      <c r="F2"/>
      <c r="G2"/>
      <c r="H2"/>
    </row>
    <row r="3" spans="1:8" ht="12.75">
      <c r="A3"/>
      <c r="B3"/>
      <c r="C3"/>
      <c r="D3"/>
      <c r="E3"/>
      <c r="F3"/>
      <c r="G3"/>
      <c r="H3"/>
    </row>
    <row r="4" spans="1:8" ht="12.75">
      <c r="A4"/>
      <c r="B4"/>
      <c r="C4"/>
      <c r="D4"/>
      <c r="E4"/>
      <c r="F4"/>
      <c r="G4"/>
      <c r="H4"/>
    </row>
    <row r="5" spans="1:8" ht="13.5" customHeight="1">
      <c r="A5"/>
      <c r="B5"/>
      <c r="C5"/>
      <c r="D5"/>
      <c r="E5"/>
      <c r="F5"/>
      <c r="G5"/>
      <c r="H5"/>
    </row>
    <row r="6" spans="1:8" ht="19.5">
      <c r="A6" s="216" t="s">
        <v>197</v>
      </c>
      <c r="B6" s="227"/>
      <c r="C6" s="227"/>
      <c r="D6" s="227"/>
      <c r="E6" s="227"/>
      <c r="F6" s="227"/>
      <c r="G6" s="227"/>
      <c r="H6" s="227"/>
    </row>
    <row r="7" spans="1:8" ht="13.5">
      <c r="A7" s="219" t="s">
        <v>0</v>
      </c>
      <c r="B7" s="219"/>
      <c r="C7" s="219"/>
      <c r="D7" s="219"/>
      <c r="E7" s="219"/>
      <c r="F7" s="219"/>
      <c r="G7" s="219"/>
      <c r="H7" s="219"/>
    </row>
    <row r="8" spans="1:8" ht="15.75">
      <c r="A8" s="228" t="s">
        <v>127</v>
      </c>
      <c r="B8" s="228"/>
      <c r="C8" s="202"/>
      <c r="D8" s="202"/>
      <c r="E8" s="202"/>
      <c r="F8" s="202"/>
      <c r="G8" s="202"/>
      <c r="H8" s="202"/>
    </row>
    <row r="9" spans="1:8" ht="15.75">
      <c r="A9" s="228" t="s">
        <v>131</v>
      </c>
      <c r="B9" s="228"/>
      <c r="C9" s="228"/>
      <c r="D9" s="228"/>
      <c r="E9" s="228"/>
      <c r="F9" s="228"/>
      <c r="G9" s="228"/>
      <c r="H9" s="228"/>
    </row>
    <row r="10" spans="1:8" ht="13.5" customHeight="1">
      <c r="A10" s="3"/>
      <c r="B10" s="3"/>
      <c r="C10" s="225"/>
      <c r="D10" s="225"/>
      <c r="E10" s="225"/>
      <c r="F10" s="225"/>
      <c r="G10" s="225"/>
      <c r="H10" s="225"/>
    </row>
    <row r="11" spans="1:8" ht="15.75">
      <c r="A11" s="121" t="s">
        <v>1</v>
      </c>
      <c r="B11" s="226" t="s">
        <v>2</v>
      </c>
      <c r="C11" s="204"/>
      <c r="D11" s="204"/>
      <c r="E11" s="204"/>
      <c r="F11" s="204"/>
      <c r="G11" s="204"/>
      <c r="H11" s="204"/>
    </row>
    <row r="12" spans="1:8" ht="47.25" customHeight="1">
      <c r="A12" s="122"/>
      <c r="B12" s="206" t="s">
        <v>128</v>
      </c>
      <c r="C12" s="207"/>
      <c r="D12" s="207"/>
      <c r="E12" s="207"/>
      <c r="F12" s="207"/>
      <c r="G12" s="207"/>
      <c r="H12" s="207"/>
    </row>
    <row r="13" spans="1:8" ht="32.25" customHeight="1">
      <c r="A13" s="122"/>
      <c r="B13" s="206" t="s">
        <v>129</v>
      </c>
      <c r="C13" s="208"/>
      <c r="D13" s="208"/>
      <c r="E13" s="208"/>
      <c r="F13" s="208"/>
      <c r="G13" s="208"/>
      <c r="H13" s="208"/>
    </row>
    <row r="14" spans="1:8" ht="15.75">
      <c r="A14" s="121"/>
      <c r="B14" s="5"/>
      <c r="C14" s="203"/>
      <c r="D14" s="203"/>
      <c r="E14" s="203"/>
      <c r="F14" s="203"/>
      <c r="G14" s="203"/>
      <c r="H14" s="203"/>
    </row>
    <row r="15" spans="1:8" ht="15.75">
      <c r="A15" s="121" t="s">
        <v>3</v>
      </c>
      <c r="B15" s="226" t="s">
        <v>4</v>
      </c>
      <c r="C15" s="226"/>
      <c r="D15" s="226"/>
      <c r="E15" s="226"/>
      <c r="F15" s="226"/>
      <c r="G15" s="226"/>
      <c r="H15" s="226"/>
    </row>
    <row r="16" spans="1:8" ht="15.75">
      <c r="A16" s="121"/>
      <c r="B16" s="225" t="s">
        <v>5</v>
      </c>
      <c r="C16" s="225"/>
      <c r="D16" s="225"/>
      <c r="E16" s="225"/>
      <c r="F16" s="225"/>
      <c r="G16" s="225"/>
      <c r="H16" s="225"/>
    </row>
    <row r="17" spans="1:8" ht="15.75">
      <c r="A17" s="121"/>
      <c r="B17" s="6"/>
      <c r="C17" s="6"/>
      <c r="D17" s="6"/>
      <c r="E17" s="6"/>
      <c r="F17" s="6"/>
      <c r="G17" s="6"/>
      <c r="H17" s="6"/>
    </row>
    <row r="18" spans="1:8" ht="15.75">
      <c r="A18" s="121" t="s">
        <v>6</v>
      </c>
      <c r="B18" s="226" t="s">
        <v>7</v>
      </c>
      <c r="C18" s="204"/>
      <c r="D18" s="204"/>
      <c r="E18" s="204"/>
      <c r="F18" s="204"/>
      <c r="G18" s="204"/>
      <c r="H18" s="204"/>
    </row>
    <row r="19" spans="1:8" ht="15.75">
      <c r="A19" s="123"/>
      <c r="B19" s="203" t="s">
        <v>8</v>
      </c>
      <c r="C19" s="204"/>
      <c r="D19" s="204"/>
      <c r="E19" s="204"/>
      <c r="F19" s="204"/>
      <c r="G19" s="204"/>
      <c r="H19" s="204"/>
    </row>
    <row r="20" spans="1:8" ht="15.75">
      <c r="A20" s="121"/>
      <c r="B20" s="5"/>
      <c r="C20" s="6"/>
      <c r="D20" s="6"/>
      <c r="E20" s="6"/>
      <c r="F20" s="6"/>
      <c r="G20" s="6"/>
      <c r="H20" s="6"/>
    </row>
    <row r="21" spans="1:8" ht="15.75">
      <c r="A21" s="121" t="s">
        <v>9</v>
      </c>
      <c r="B21" s="226" t="s">
        <v>10</v>
      </c>
      <c r="C21" s="204"/>
      <c r="D21" s="204"/>
      <c r="E21" s="204"/>
      <c r="F21" s="204"/>
      <c r="G21" s="204"/>
      <c r="H21" s="204"/>
    </row>
    <row r="22" spans="1:8" ht="15.75">
      <c r="A22" s="123"/>
      <c r="B22" s="203" t="s">
        <v>11</v>
      </c>
      <c r="C22" s="204"/>
      <c r="D22" s="204"/>
      <c r="E22" s="204"/>
      <c r="F22" s="204"/>
      <c r="G22" s="204"/>
      <c r="H22" s="204"/>
    </row>
    <row r="23" spans="1:8" ht="15.75">
      <c r="A23" s="121"/>
      <c r="B23" s="5"/>
      <c r="C23" s="203"/>
      <c r="D23" s="203"/>
      <c r="E23" s="203"/>
      <c r="F23" s="203"/>
      <c r="G23" s="203"/>
      <c r="H23" s="203"/>
    </row>
    <row r="24" spans="1:8" ht="15.75">
      <c r="A24" s="121" t="s">
        <v>12</v>
      </c>
      <c r="B24" s="226" t="s">
        <v>13</v>
      </c>
      <c r="C24" s="204"/>
      <c r="D24" s="204"/>
      <c r="E24" s="204"/>
      <c r="F24" s="204"/>
      <c r="G24" s="204"/>
      <c r="H24" s="204"/>
    </row>
    <row r="25" spans="1:8" ht="15.75" customHeight="1">
      <c r="A25" s="123"/>
      <c r="B25" s="225" t="s">
        <v>14</v>
      </c>
      <c r="C25" s="208"/>
      <c r="D25" s="208"/>
      <c r="E25" s="208"/>
      <c r="F25" s="208"/>
      <c r="G25" s="208"/>
      <c r="H25" s="208"/>
    </row>
    <row r="26" spans="1:8" ht="15.75">
      <c r="A26" s="121" t="s">
        <v>15</v>
      </c>
      <c r="B26" s="209" t="s">
        <v>16</v>
      </c>
      <c r="C26" s="208"/>
      <c r="D26" s="208"/>
      <c r="E26" s="208"/>
      <c r="F26" s="208"/>
      <c r="G26" s="208"/>
      <c r="H26" s="208"/>
    </row>
    <row r="27" spans="1:8" ht="35.25" customHeight="1">
      <c r="A27" s="121"/>
      <c r="B27" s="225" t="s">
        <v>17</v>
      </c>
      <c r="C27" s="225"/>
      <c r="D27" s="225"/>
      <c r="E27" s="225"/>
      <c r="F27" s="225"/>
      <c r="G27" s="225"/>
      <c r="H27" s="225"/>
    </row>
    <row r="28" spans="1:8" ht="15.75">
      <c r="A28" s="121"/>
      <c r="B28" s="5"/>
      <c r="C28" s="6"/>
      <c r="D28" s="6"/>
      <c r="E28" s="6"/>
      <c r="F28" s="6"/>
      <c r="G28" s="6"/>
      <c r="H28" s="6"/>
    </row>
    <row r="29" spans="1:8" ht="15.75">
      <c r="A29" s="121" t="s">
        <v>18</v>
      </c>
      <c r="B29" s="226" t="s">
        <v>19</v>
      </c>
      <c r="C29" s="190"/>
      <c r="D29" s="190"/>
      <c r="E29" s="190"/>
      <c r="F29" s="190"/>
      <c r="G29" s="190"/>
      <c r="H29" s="190"/>
    </row>
    <row r="30" spans="1:8" ht="15.75">
      <c r="A30" s="121"/>
      <c r="B30" s="225" t="s">
        <v>20</v>
      </c>
      <c r="C30" s="204"/>
      <c r="D30" s="204"/>
      <c r="E30" s="204"/>
      <c r="F30" s="204"/>
      <c r="G30" s="204"/>
      <c r="H30" s="204"/>
    </row>
    <row r="31" spans="1:8" ht="15.75">
      <c r="A31" s="121"/>
      <c r="B31" s="5"/>
      <c r="C31" s="6"/>
      <c r="D31" s="6"/>
      <c r="E31" s="6"/>
      <c r="F31" s="6"/>
      <c r="G31" s="6"/>
      <c r="H31" s="6"/>
    </row>
    <row r="32" spans="1:8" ht="15.75">
      <c r="A32" s="121" t="s">
        <v>21</v>
      </c>
      <c r="B32" s="226" t="s">
        <v>22</v>
      </c>
      <c r="C32" s="204"/>
      <c r="D32" s="204"/>
      <c r="E32" s="204"/>
      <c r="F32" s="204"/>
      <c r="G32" s="204"/>
      <c r="H32" s="204"/>
    </row>
    <row r="33" spans="1:8" ht="33" customHeight="1">
      <c r="A33" s="121"/>
      <c r="B33" s="203" t="s">
        <v>193</v>
      </c>
      <c r="C33" s="203"/>
      <c r="D33" s="203"/>
      <c r="E33" s="203"/>
      <c r="F33" s="203"/>
      <c r="G33" s="203"/>
      <c r="H33" s="203"/>
    </row>
    <row r="34" ht="12.75">
      <c r="A34" s="124"/>
    </row>
    <row r="35" spans="1:8" ht="15.75">
      <c r="A35" s="121" t="s">
        <v>25</v>
      </c>
      <c r="B35" s="226" t="s">
        <v>26</v>
      </c>
      <c r="C35" s="226"/>
      <c r="D35" s="226"/>
      <c r="E35" s="226"/>
      <c r="F35" s="226"/>
      <c r="G35" s="226"/>
      <c r="H35" s="226"/>
    </row>
    <row r="36" spans="1:8" ht="46.5" customHeight="1">
      <c r="A36" s="121"/>
      <c r="B36" s="203" t="s">
        <v>203</v>
      </c>
      <c r="C36" s="203"/>
      <c r="D36" s="203"/>
      <c r="E36" s="203"/>
      <c r="F36" s="203"/>
      <c r="G36" s="203"/>
      <c r="H36" s="203"/>
    </row>
    <row r="37" spans="1:8" ht="15.75">
      <c r="A37" s="121"/>
      <c r="B37" s="5"/>
      <c r="C37" s="6"/>
      <c r="D37" s="6"/>
      <c r="E37" s="6"/>
      <c r="F37" s="6"/>
      <c r="G37" s="6"/>
      <c r="H37" s="6"/>
    </row>
    <row r="38" spans="1:8" ht="15.75">
      <c r="A38" s="121" t="s">
        <v>27</v>
      </c>
      <c r="B38" s="226" t="s">
        <v>28</v>
      </c>
      <c r="C38" s="226"/>
      <c r="D38" s="226"/>
      <c r="E38" s="226"/>
      <c r="F38" s="226"/>
      <c r="G38" s="226"/>
      <c r="H38" s="226"/>
    </row>
    <row r="39" spans="1:8" ht="31.5" customHeight="1">
      <c r="A39" s="121"/>
      <c r="B39" s="225" t="s">
        <v>29</v>
      </c>
      <c r="C39" s="225"/>
      <c r="D39" s="225"/>
      <c r="E39" s="225"/>
      <c r="F39" s="225"/>
      <c r="G39" s="225"/>
      <c r="H39" s="225"/>
    </row>
    <row r="40" spans="1:8" ht="15.75">
      <c r="A40" s="121"/>
      <c r="B40" s="6"/>
      <c r="C40" s="6"/>
      <c r="D40" s="6"/>
      <c r="E40" s="6"/>
      <c r="F40" s="6"/>
      <c r="G40" s="6"/>
      <c r="H40" s="6"/>
    </row>
    <row r="41" spans="1:8" ht="15.75">
      <c r="A41" s="121" t="s">
        <v>30</v>
      </c>
      <c r="B41" s="226" t="s">
        <v>31</v>
      </c>
      <c r="C41" s="226"/>
      <c r="D41" s="226"/>
      <c r="E41" s="226"/>
      <c r="F41" s="226"/>
      <c r="G41" s="226"/>
      <c r="H41" s="226"/>
    </row>
    <row r="42" spans="1:8" ht="15.75">
      <c r="A42" s="121"/>
      <c r="B42" s="225" t="s">
        <v>130</v>
      </c>
      <c r="C42" s="204"/>
      <c r="D42" s="204"/>
      <c r="E42" s="204"/>
      <c r="F42" s="204"/>
      <c r="G42" s="204"/>
      <c r="H42" s="204"/>
    </row>
    <row r="43" spans="1:8" ht="15.75">
      <c r="A43" s="121"/>
      <c r="B43" s="6"/>
      <c r="C43" s="6"/>
      <c r="D43" s="6"/>
      <c r="E43" s="6"/>
      <c r="F43" s="6"/>
      <c r="G43" s="6"/>
      <c r="H43" s="6"/>
    </row>
    <row r="44" spans="1:8" ht="15.75">
      <c r="A44" s="121"/>
      <c r="B44" s="6"/>
      <c r="C44" s="6"/>
      <c r="D44" s="6"/>
      <c r="E44" s="6"/>
      <c r="F44" s="6"/>
      <c r="G44" s="6"/>
      <c r="H44" s="6"/>
    </row>
    <row r="45" spans="1:8" ht="15.75">
      <c r="A45" s="121"/>
      <c r="B45" s="6"/>
      <c r="C45" s="6"/>
      <c r="D45" s="6"/>
      <c r="E45" s="6"/>
      <c r="F45" s="6"/>
      <c r="G45" s="6"/>
      <c r="H45" s="6"/>
    </row>
    <row r="46" spans="1:8" ht="15.75">
      <c r="A46" s="121" t="s">
        <v>32</v>
      </c>
      <c r="B46" s="191" t="s">
        <v>33</v>
      </c>
      <c r="C46" s="204"/>
      <c r="D46" s="1"/>
      <c r="E46" s="7"/>
      <c r="F46" s="7"/>
      <c r="G46" s="1"/>
      <c r="H46" s="12"/>
    </row>
    <row r="47" spans="1:8" ht="32.25" customHeight="1">
      <c r="A47" s="121"/>
      <c r="B47" s="203" t="s">
        <v>220</v>
      </c>
      <c r="C47" s="203"/>
      <c r="D47" s="203"/>
      <c r="E47" s="203"/>
      <c r="F47" s="203"/>
      <c r="G47" s="203"/>
      <c r="H47" s="203"/>
    </row>
    <row r="48" spans="1:8" ht="15.75">
      <c r="A48" s="121"/>
      <c r="B48" s="6"/>
      <c r="C48" s="6"/>
      <c r="D48" s="6"/>
      <c r="E48" s="6"/>
      <c r="F48" s="6"/>
      <c r="G48" s="6"/>
      <c r="H48" s="6"/>
    </row>
    <row r="49" spans="1:8" ht="15.75">
      <c r="A49" s="121"/>
      <c r="B49" s="6"/>
      <c r="C49" s="6"/>
      <c r="D49" s="6"/>
      <c r="E49" s="6"/>
      <c r="F49" s="6"/>
      <c r="G49" s="6"/>
      <c r="H49" s="6"/>
    </row>
    <row r="50" spans="1:8" ht="18">
      <c r="A50" s="184" t="s">
        <v>132</v>
      </c>
      <c r="B50" s="99"/>
      <c r="C50" s="99"/>
      <c r="D50" s="99"/>
      <c r="E50" s="99"/>
      <c r="F50" s="99"/>
      <c r="G50" s="99"/>
      <c r="H50" s="99"/>
    </row>
    <row r="51" spans="1:8" ht="15.75">
      <c r="A51" s="124"/>
      <c r="B51" s="6"/>
      <c r="C51" s="6"/>
      <c r="D51" s="6"/>
      <c r="E51" s="6"/>
      <c r="F51" s="6"/>
      <c r="G51" s="6"/>
      <c r="H51" s="6"/>
    </row>
    <row r="52" spans="1:8" ht="15.75">
      <c r="A52" s="121" t="s">
        <v>35</v>
      </c>
      <c r="B52" s="191" t="s">
        <v>36</v>
      </c>
      <c r="C52" s="191"/>
      <c r="D52" s="191"/>
      <c r="E52" s="191"/>
      <c r="F52" s="191"/>
      <c r="G52" s="191"/>
      <c r="H52" s="191"/>
    </row>
    <row r="53" spans="1:8" ht="15.75">
      <c r="A53" s="125"/>
      <c r="B53" s="146" t="s">
        <v>189</v>
      </c>
      <c r="C53" s="6"/>
      <c r="D53" s="6"/>
      <c r="E53" s="6"/>
      <c r="F53" s="6"/>
      <c r="G53" s="6"/>
      <c r="H53" s="6"/>
    </row>
    <row r="54" ht="15.75">
      <c r="A54" s="121"/>
    </row>
    <row r="55" spans="1:8" ht="15.75">
      <c r="A55" s="126"/>
      <c r="B55" s="192" t="s">
        <v>38</v>
      </c>
      <c r="C55" s="192"/>
      <c r="D55" s="192"/>
      <c r="E55" s="192"/>
      <c r="F55" s="192"/>
      <c r="G55" s="192"/>
      <c r="H55" s="192"/>
    </row>
    <row r="56" spans="1:8" ht="15.75">
      <c r="A56" s="121" t="s">
        <v>37</v>
      </c>
      <c r="B56" s="8"/>
      <c r="C56" s="229"/>
      <c r="D56" s="230"/>
      <c r="E56" s="13" t="s">
        <v>133</v>
      </c>
      <c r="F56" s="13" t="s">
        <v>134</v>
      </c>
      <c r="G56" s="231" t="s">
        <v>39</v>
      </c>
      <c r="H56" s="232"/>
    </row>
    <row r="57" spans="1:8" ht="31.5">
      <c r="A57" s="127"/>
      <c r="B57" s="11"/>
      <c r="C57" s="235"/>
      <c r="D57" s="236"/>
      <c r="E57" s="14" t="s">
        <v>40</v>
      </c>
      <c r="F57" s="14" t="s">
        <v>41</v>
      </c>
      <c r="G57" s="233"/>
      <c r="H57" s="234"/>
    </row>
    <row r="58" spans="1:8" ht="15.75">
      <c r="A58" s="127"/>
      <c r="B58" s="9"/>
      <c r="C58" s="237"/>
      <c r="D58" s="238"/>
      <c r="E58" s="15" t="s">
        <v>34</v>
      </c>
      <c r="F58" s="15" t="s">
        <v>34</v>
      </c>
      <c r="G58" s="16" t="s">
        <v>34</v>
      </c>
      <c r="H58" s="17" t="s">
        <v>42</v>
      </c>
    </row>
    <row r="59" spans="1:8" ht="15.75">
      <c r="A59" s="127"/>
      <c r="B59" s="19"/>
      <c r="C59" s="239" t="s">
        <v>23</v>
      </c>
      <c r="D59" s="240"/>
      <c r="E59" s="20">
        <v>15828</v>
      </c>
      <c r="F59" s="20">
        <v>16682</v>
      </c>
      <c r="G59" s="21">
        <f>+E59-F59</f>
        <v>-854</v>
      </c>
      <c r="H59" s="22">
        <f>+G59/F59*100</f>
        <v>-5.11929025296727</v>
      </c>
    </row>
    <row r="60" spans="1:8" ht="15.75">
      <c r="A60" s="122"/>
      <c r="B60" s="19"/>
      <c r="C60" s="239" t="s">
        <v>135</v>
      </c>
      <c r="D60" s="240"/>
      <c r="E60" s="20">
        <v>4871</v>
      </c>
      <c r="F60" s="20">
        <v>5204</v>
      </c>
      <c r="G60" s="21">
        <f>+E60-F60</f>
        <v>-333</v>
      </c>
      <c r="H60" s="22">
        <f>+G60/F60*100</f>
        <v>-6.398923904688701</v>
      </c>
    </row>
    <row r="61" spans="1:8" ht="32.25" customHeight="1">
      <c r="A61" s="122"/>
      <c r="B61" s="19"/>
      <c r="C61" s="239" t="s">
        <v>136</v>
      </c>
      <c r="D61" s="240"/>
      <c r="E61" s="20">
        <v>3522</v>
      </c>
      <c r="F61" s="20">
        <v>3704</v>
      </c>
      <c r="G61" s="21">
        <f>+E61-F61</f>
        <v>-182</v>
      </c>
      <c r="H61" s="22">
        <f>+G61/F61*100</f>
        <v>-4.913606911447084</v>
      </c>
    </row>
    <row r="62" spans="1:8" ht="49.5" customHeight="1">
      <c r="A62" s="122"/>
      <c r="B62" s="241" t="s">
        <v>221</v>
      </c>
      <c r="C62" s="242"/>
      <c r="D62" s="242"/>
      <c r="E62" s="242"/>
      <c r="F62" s="242"/>
      <c r="G62" s="242"/>
      <c r="H62" s="242"/>
    </row>
    <row r="63" spans="1:8" ht="15.75">
      <c r="A63" s="121"/>
      <c r="B63" s="6"/>
      <c r="C63" s="6"/>
      <c r="D63" s="6"/>
      <c r="E63" s="6"/>
      <c r="F63" s="6"/>
      <c r="G63" s="6"/>
      <c r="H63" s="6"/>
    </row>
    <row r="64" spans="1:8" ht="15.75">
      <c r="A64" s="121"/>
      <c r="B64" s="226" t="s">
        <v>44</v>
      </c>
      <c r="C64" s="226"/>
      <c r="D64" s="226"/>
      <c r="E64" s="226"/>
      <c r="F64" s="226"/>
      <c r="G64" s="226"/>
      <c r="H64" s="226"/>
    </row>
    <row r="65" spans="1:8" ht="20.25" customHeight="1">
      <c r="A65" s="121" t="s">
        <v>43</v>
      </c>
      <c r="B65" s="225" t="s">
        <v>190</v>
      </c>
      <c r="C65" s="225"/>
      <c r="D65" s="225"/>
      <c r="E65" s="225"/>
      <c r="F65" s="225"/>
      <c r="G65" s="225"/>
      <c r="H65" s="225"/>
    </row>
    <row r="66" spans="1:8" ht="15.75">
      <c r="A66" s="121"/>
      <c r="B66" s="2"/>
      <c r="C66" s="6"/>
      <c r="D66" s="6"/>
      <c r="E66" s="6"/>
      <c r="F66" s="6"/>
      <c r="G66" s="6"/>
      <c r="H66" s="6"/>
    </row>
    <row r="67" spans="1:8" ht="15.75">
      <c r="A67" s="121"/>
      <c r="B67" s="226" t="s">
        <v>46</v>
      </c>
      <c r="C67" s="226"/>
      <c r="D67" s="226"/>
      <c r="E67" s="226"/>
      <c r="F67" s="226"/>
      <c r="G67" s="226"/>
      <c r="H67" s="226"/>
    </row>
    <row r="68" spans="1:8" ht="15.75">
      <c r="A68" s="121" t="s">
        <v>45</v>
      </c>
      <c r="B68" s="203" t="s">
        <v>137</v>
      </c>
      <c r="C68" s="203"/>
      <c r="D68" s="203"/>
      <c r="E68" s="203"/>
      <c r="F68" s="203"/>
      <c r="G68" s="203"/>
      <c r="H68" s="203"/>
    </row>
    <row r="69" spans="1:8" ht="15.75">
      <c r="A69" s="121"/>
      <c r="B69" s="6"/>
      <c r="C69" s="6"/>
      <c r="D69" s="6"/>
      <c r="E69" s="6"/>
      <c r="F69" s="6"/>
      <c r="G69" s="6"/>
      <c r="H69" s="6"/>
    </row>
    <row r="70" spans="1:8" ht="15.75">
      <c r="A70" s="121"/>
      <c r="B70" s="226" t="s">
        <v>48</v>
      </c>
      <c r="C70" s="204"/>
      <c r="D70" s="204"/>
      <c r="E70" s="204"/>
      <c r="F70" s="204"/>
      <c r="G70" s="204"/>
      <c r="H70" s="204"/>
    </row>
    <row r="71" spans="1:7" ht="31.5">
      <c r="A71" s="121" t="s">
        <v>47</v>
      </c>
      <c r="B71" s="23" t="s">
        <v>49</v>
      </c>
      <c r="C71" s="10"/>
      <c r="D71" s="10"/>
      <c r="E71" s="24" t="s">
        <v>50</v>
      </c>
      <c r="G71" s="4" t="s">
        <v>50</v>
      </c>
    </row>
    <row r="72" spans="1:7" ht="15.75">
      <c r="A72" s="123"/>
      <c r="B72" s="247" t="s">
        <v>142</v>
      </c>
      <c r="C72" s="248"/>
      <c r="D72" s="248"/>
      <c r="E72" s="24" t="s">
        <v>51</v>
      </c>
      <c r="G72" s="4" t="s">
        <v>52</v>
      </c>
    </row>
    <row r="73" spans="1:7" ht="15.75">
      <c r="A73" s="123"/>
      <c r="B73" s="25"/>
      <c r="C73" s="25"/>
      <c r="D73" s="25"/>
      <c r="E73" s="100" t="s">
        <v>141</v>
      </c>
      <c r="G73" s="100" t="s">
        <v>141</v>
      </c>
    </row>
    <row r="74" spans="1:7" ht="15.75">
      <c r="A74" s="123"/>
      <c r="B74" s="26"/>
      <c r="C74" s="10" t="s">
        <v>144</v>
      </c>
      <c r="D74" s="10"/>
      <c r="E74" s="24" t="s">
        <v>34</v>
      </c>
      <c r="G74" s="24" t="s">
        <v>34</v>
      </c>
    </row>
    <row r="75" spans="1:7" ht="15.75">
      <c r="A75" s="123"/>
      <c r="B75" s="26"/>
      <c r="C75" s="10"/>
      <c r="D75" s="10"/>
      <c r="E75" s="24"/>
      <c r="G75" s="24"/>
    </row>
    <row r="76" spans="1:7" ht="18" customHeight="1">
      <c r="A76" s="123"/>
      <c r="B76" s="247" t="s">
        <v>143</v>
      </c>
      <c r="C76" s="247"/>
      <c r="D76" s="247"/>
      <c r="E76" s="101">
        <v>1209</v>
      </c>
      <c r="F76" s="114"/>
      <c r="G76" s="150">
        <v>3609</v>
      </c>
    </row>
    <row r="77" spans="1:7" ht="17.25" customHeight="1">
      <c r="A77" s="123"/>
      <c r="B77" s="247" t="s">
        <v>145</v>
      </c>
      <c r="C77" s="247"/>
      <c r="D77" s="247"/>
      <c r="E77" s="101">
        <v>140</v>
      </c>
      <c r="F77" s="114"/>
      <c r="G77" s="150">
        <v>140</v>
      </c>
    </row>
    <row r="78" spans="1:7" ht="15.75">
      <c r="A78" s="123"/>
      <c r="B78" s="246"/>
      <c r="C78" s="246"/>
      <c r="D78" s="246"/>
      <c r="E78" s="102">
        <f>SUM(E76:E77)</f>
        <v>1349</v>
      </c>
      <c r="F78" s="114"/>
      <c r="G78" s="151">
        <f>SUM(G76:G77)</f>
        <v>3749</v>
      </c>
    </row>
    <row r="79" spans="1:8" ht="30.75" customHeight="1">
      <c r="A79" s="123"/>
      <c r="B79" s="225" t="s">
        <v>191</v>
      </c>
      <c r="C79" s="204"/>
      <c r="D79" s="204"/>
      <c r="E79" s="204"/>
      <c r="F79" s="204"/>
      <c r="G79" s="204"/>
      <c r="H79" s="204"/>
    </row>
    <row r="80" spans="1:8" ht="15.75">
      <c r="A80" s="123"/>
      <c r="B80" s="5"/>
      <c r="C80" s="203"/>
      <c r="D80" s="203"/>
      <c r="E80" s="203"/>
      <c r="F80" s="203"/>
      <c r="G80" s="203"/>
      <c r="H80" s="203"/>
    </row>
    <row r="81" spans="1:8" ht="15.75">
      <c r="A81" s="121"/>
      <c r="B81" s="226" t="s">
        <v>54</v>
      </c>
      <c r="C81" s="204"/>
      <c r="D81" s="204"/>
      <c r="E81" s="204"/>
      <c r="F81" s="204"/>
      <c r="G81" s="204"/>
      <c r="H81" s="204"/>
    </row>
    <row r="82" spans="1:8" ht="15.75">
      <c r="A82" s="121" t="s">
        <v>53</v>
      </c>
      <c r="B82" s="203" t="s">
        <v>55</v>
      </c>
      <c r="C82" s="204"/>
      <c r="D82" s="204"/>
      <c r="E82" s="204"/>
      <c r="F82" s="204"/>
      <c r="G82" s="204"/>
      <c r="H82" s="204"/>
    </row>
    <row r="83" spans="1:8" ht="15.75">
      <c r="A83" s="123"/>
      <c r="B83" s="6"/>
      <c r="C83" s="203"/>
      <c r="D83" s="203"/>
      <c r="E83" s="203"/>
      <c r="F83" s="203"/>
      <c r="G83" s="203"/>
      <c r="H83" s="203"/>
    </row>
    <row r="84" spans="1:8" ht="15.75">
      <c r="A84" s="121"/>
      <c r="B84" s="226" t="s">
        <v>57</v>
      </c>
      <c r="C84" s="204"/>
      <c r="D84" s="204"/>
      <c r="E84" s="204"/>
      <c r="F84" s="204"/>
      <c r="G84" s="204"/>
      <c r="H84" s="204"/>
    </row>
    <row r="85" spans="1:8" ht="15.75">
      <c r="A85" s="121" t="s">
        <v>56</v>
      </c>
      <c r="B85" s="203" t="s">
        <v>58</v>
      </c>
      <c r="C85" s="204"/>
      <c r="D85" s="204"/>
      <c r="E85" s="204"/>
      <c r="F85" s="204"/>
      <c r="G85" s="204"/>
      <c r="H85" s="204"/>
    </row>
    <row r="86" spans="1:8" ht="15.75">
      <c r="A86" s="121"/>
      <c r="B86" s="6"/>
      <c r="C86" s="6"/>
      <c r="D86" s="6"/>
      <c r="E86" s="6"/>
      <c r="F86" s="6"/>
      <c r="G86" s="6"/>
      <c r="H86" s="6"/>
    </row>
    <row r="87" spans="1:8" ht="15.75">
      <c r="A87" s="121"/>
      <c r="B87" s="6"/>
      <c r="C87" s="6"/>
      <c r="D87" s="6"/>
      <c r="E87" s="6"/>
      <c r="F87" s="6"/>
      <c r="G87" s="6"/>
      <c r="H87" s="6"/>
    </row>
    <row r="88" spans="1:8" ht="15.75">
      <c r="A88" s="121"/>
      <c r="B88" s="6"/>
      <c r="C88" s="6"/>
      <c r="D88" s="6"/>
      <c r="E88" s="6"/>
      <c r="F88" s="6"/>
      <c r="G88" s="6"/>
      <c r="H88" s="6"/>
    </row>
    <row r="89" spans="1:8" ht="15.75">
      <c r="A89" s="121"/>
      <c r="B89" s="6"/>
      <c r="C89" s="6"/>
      <c r="D89" s="6"/>
      <c r="E89" s="6"/>
      <c r="F89" s="6"/>
      <c r="G89" s="6"/>
      <c r="H89" s="6"/>
    </row>
    <row r="90" spans="1:8" ht="15.75">
      <c r="A90" s="121"/>
      <c r="B90" s="6"/>
      <c r="C90" s="6"/>
      <c r="D90" s="6"/>
      <c r="E90" s="6"/>
      <c r="F90" s="6"/>
      <c r="G90" s="6"/>
      <c r="H90" s="6"/>
    </row>
    <row r="91" spans="1:8" ht="15.75">
      <c r="A91" s="121"/>
      <c r="B91" s="226" t="s">
        <v>60</v>
      </c>
      <c r="C91" s="204"/>
      <c r="D91" s="204"/>
      <c r="E91" s="204"/>
      <c r="F91" s="204"/>
      <c r="G91" s="204"/>
      <c r="H91" s="204"/>
    </row>
    <row r="92" spans="1:8" ht="15.75">
      <c r="A92" s="121" t="s">
        <v>59</v>
      </c>
      <c r="B92" s="28" t="s">
        <v>61</v>
      </c>
      <c r="C92" s="110"/>
      <c r="D92" s="110"/>
      <c r="E92" s="110"/>
      <c r="F92" s="110"/>
      <c r="G92" s="110"/>
      <c r="H92" s="110"/>
    </row>
    <row r="93" spans="1:8" ht="33.75" customHeight="1">
      <c r="A93" s="121" t="s">
        <v>148</v>
      </c>
      <c r="B93" s="244" t="s">
        <v>147</v>
      </c>
      <c r="C93" s="244"/>
      <c r="D93" s="244"/>
      <c r="E93" s="244"/>
      <c r="F93" s="244"/>
      <c r="G93" s="244"/>
      <c r="H93" s="244"/>
    </row>
    <row r="94" spans="1:8" ht="16.5" customHeight="1">
      <c r="A94" s="121"/>
      <c r="B94" s="32"/>
      <c r="C94" s="32"/>
      <c r="D94" s="32"/>
      <c r="E94" s="32"/>
      <c r="F94" s="32"/>
      <c r="G94" s="32"/>
      <c r="H94" s="32"/>
    </row>
    <row r="95" spans="1:8" ht="34.5" customHeight="1">
      <c r="A95" s="121" t="s">
        <v>149</v>
      </c>
      <c r="B95" s="203" t="s">
        <v>217</v>
      </c>
      <c r="C95" s="203"/>
      <c r="D95" s="203"/>
      <c r="E95" s="203"/>
      <c r="F95" s="203"/>
      <c r="G95" s="203"/>
      <c r="H95" s="203"/>
    </row>
    <row r="96" spans="1:8" ht="19.5" customHeight="1">
      <c r="A96" s="121"/>
      <c r="B96" s="32"/>
      <c r="C96" s="32"/>
      <c r="D96" s="32"/>
      <c r="E96" s="32"/>
      <c r="F96" s="32"/>
      <c r="G96" s="32"/>
      <c r="H96" s="32"/>
    </row>
    <row r="97" spans="1:8" ht="19.5" customHeight="1">
      <c r="A97" s="121"/>
      <c r="B97" s="32"/>
      <c r="C97" s="32"/>
      <c r="D97" s="32"/>
      <c r="E97" s="5" t="s">
        <v>218</v>
      </c>
      <c r="F97" s="5"/>
      <c r="H97" s="32"/>
    </row>
    <row r="98" spans="1:8" ht="19.5" customHeight="1">
      <c r="A98" s="121"/>
      <c r="B98" s="32"/>
      <c r="C98" s="32"/>
      <c r="D98" s="32"/>
      <c r="E98" s="5" t="s">
        <v>219</v>
      </c>
      <c r="F98" s="5" t="s">
        <v>155</v>
      </c>
      <c r="G98" s="5" t="s">
        <v>156</v>
      </c>
      <c r="H98" s="32"/>
    </row>
    <row r="99" spans="1:8" ht="19.5" customHeight="1">
      <c r="A99" s="121"/>
      <c r="B99" s="32"/>
      <c r="C99" s="32"/>
      <c r="D99" s="32"/>
      <c r="E99" s="103" t="s">
        <v>24</v>
      </c>
      <c r="F99" s="103" t="s">
        <v>24</v>
      </c>
      <c r="G99" s="103" t="s">
        <v>24</v>
      </c>
      <c r="H99" s="32"/>
    </row>
    <row r="100" spans="1:8" ht="19.5" customHeight="1">
      <c r="A100" s="121"/>
      <c r="B100" s="203" t="s">
        <v>150</v>
      </c>
      <c r="C100" s="203"/>
      <c r="D100" s="203"/>
      <c r="E100" s="104">
        <v>2200</v>
      </c>
      <c r="F100" s="104">
        <f>-600-1600</f>
        <v>-2200</v>
      </c>
      <c r="G100" s="104">
        <f>+E100+F100</f>
        <v>0</v>
      </c>
      <c r="H100" s="32"/>
    </row>
    <row r="101" spans="1:8" ht="19.5" customHeight="1">
      <c r="A101" s="121"/>
      <c r="B101" s="203" t="s">
        <v>151</v>
      </c>
      <c r="C101" s="203"/>
      <c r="D101" s="203"/>
      <c r="E101" s="104">
        <v>6200</v>
      </c>
      <c r="F101" s="104">
        <f>-2400-1000</f>
        <v>-3400</v>
      </c>
      <c r="G101" s="104">
        <f>+E101+F101</f>
        <v>2800</v>
      </c>
      <c r="H101" s="32"/>
    </row>
    <row r="102" spans="1:8" ht="19.5" customHeight="1">
      <c r="A102" s="121"/>
      <c r="B102" s="203" t="s">
        <v>152</v>
      </c>
      <c r="C102" s="203"/>
      <c r="D102" s="203"/>
      <c r="E102" s="104">
        <v>13750</v>
      </c>
      <c r="F102" s="104">
        <v>-16242</v>
      </c>
      <c r="G102" s="104">
        <f>+E102+F102</f>
        <v>-2492</v>
      </c>
      <c r="H102" s="6" t="s">
        <v>164</v>
      </c>
    </row>
    <row r="103" spans="1:8" ht="19.5" customHeight="1">
      <c r="A103" s="121"/>
      <c r="B103" s="203" t="s">
        <v>153</v>
      </c>
      <c r="C103" s="203"/>
      <c r="D103" s="203"/>
      <c r="E103" s="104">
        <v>2704</v>
      </c>
      <c r="F103" s="104">
        <v>-2704</v>
      </c>
      <c r="G103" s="104">
        <f>+E103+F103</f>
        <v>0</v>
      </c>
      <c r="H103" s="32"/>
    </row>
    <row r="104" spans="1:8" ht="19.5" customHeight="1">
      <c r="A104" s="121"/>
      <c r="B104" s="203" t="s">
        <v>154</v>
      </c>
      <c r="C104" s="203"/>
      <c r="D104" s="203"/>
      <c r="E104" s="104">
        <v>2000</v>
      </c>
      <c r="F104" s="104">
        <f>-1367-420</f>
        <v>-1787</v>
      </c>
      <c r="G104" s="104">
        <f>+E104+F104</f>
        <v>213</v>
      </c>
      <c r="H104" s="32"/>
    </row>
    <row r="105" spans="1:8" ht="19.5" customHeight="1">
      <c r="A105" s="121"/>
      <c r="B105" s="32"/>
      <c r="C105" s="32"/>
      <c r="D105" s="32"/>
      <c r="E105" s="105">
        <f>SUM(E100:E104)</f>
        <v>26854</v>
      </c>
      <c r="F105" s="105">
        <f>SUM(F100:F104)</f>
        <v>-26333</v>
      </c>
      <c r="G105" s="105">
        <f>SUM(G100:G104)</f>
        <v>521</v>
      </c>
      <c r="H105" s="32"/>
    </row>
    <row r="106" spans="1:8" ht="19.5" customHeight="1">
      <c r="A106" s="121"/>
      <c r="B106" s="32"/>
      <c r="C106" s="32"/>
      <c r="D106" s="32"/>
      <c r="E106" s="183"/>
      <c r="F106" s="183"/>
      <c r="G106" s="183"/>
      <c r="H106" s="32"/>
    </row>
    <row r="107" spans="1:8" ht="79.5" customHeight="1">
      <c r="A107" s="121"/>
      <c r="B107" s="203" t="s">
        <v>255</v>
      </c>
      <c r="C107" s="243"/>
      <c r="D107" s="243"/>
      <c r="E107" s="243"/>
      <c r="F107" s="243"/>
      <c r="G107" s="243"/>
      <c r="H107" s="243"/>
    </row>
    <row r="108" spans="1:8" ht="13.5" customHeight="1">
      <c r="A108" s="121"/>
      <c r="B108" s="32"/>
      <c r="C108" s="32"/>
      <c r="D108" s="32"/>
      <c r="E108" s="32"/>
      <c r="F108" s="32"/>
      <c r="G108" s="32"/>
      <c r="H108" s="32"/>
    </row>
    <row r="109" spans="1:8" ht="52.5" customHeight="1">
      <c r="A109" s="121"/>
      <c r="B109" s="203" t="s">
        <v>256</v>
      </c>
      <c r="C109" s="243"/>
      <c r="D109" s="243"/>
      <c r="E109" s="243"/>
      <c r="F109" s="243"/>
      <c r="G109" s="243"/>
      <c r="H109" s="243"/>
    </row>
    <row r="110" spans="1:8" ht="19.5" customHeight="1">
      <c r="A110" s="121"/>
      <c r="B110" s="32"/>
      <c r="C110" s="32"/>
      <c r="D110" s="32"/>
      <c r="E110" s="32"/>
      <c r="F110" s="32"/>
      <c r="G110" s="32"/>
      <c r="H110" s="32"/>
    </row>
    <row r="111" spans="1:8" ht="15.75" customHeight="1">
      <c r="A111" s="121"/>
      <c r="B111" s="226" t="s">
        <v>63</v>
      </c>
      <c r="C111" s="226"/>
      <c r="D111" s="226"/>
      <c r="E111" s="226"/>
      <c r="F111" s="226"/>
      <c r="G111" s="226"/>
      <c r="H111" s="226"/>
    </row>
    <row r="112" spans="1:8" ht="18.75" customHeight="1">
      <c r="A112" s="121" t="s">
        <v>62</v>
      </c>
      <c r="B112" s="225" t="s">
        <v>206</v>
      </c>
      <c r="C112" s="225"/>
      <c r="D112" s="225"/>
      <c r="E112" s="225"/>
      <c r="F112" s="225"/>
      <c r="G112" s="225"/>
      <c r="H112" s="225"/>
    </row>
    <row r="113" spans="1:8" ht="15.75">
      <c r="A113" s="123"/>
      <c r="B113" s="1"/>
      <c r="C113" s="29" t="s">
        <v>204</v>
      </c>
      <c r="D113" s="28"/>
      <c r="E113" s="1"/>
      <c r="F113" s="4" t="s">
        <v>34</v>
      </c>
      <c r="G113" s="6"/>
      <c r="H113" s="6"/>
    </row>
    <row r="114" spans="1:8" ht="19.5" customHeight="1">
      <c r="A114" s="128"/>
      <c r="B114" s="6"/>
      <c r="C114" s="203" t="s">
        <v>64</v>
      </c>
      <c r="D114" s="203"/>
      <c r="E114" s="203"/>
      <c r="F114" s="152">
        <v>2832</v>
      </c>
      <c r="G114" s="7"/>
      <c r="H114" s="7"/>
    </row>
    <row r="115" spans="1:8" ht="18" customHeight="1">
      <c r="A115" s="121"/>
      <c r="B115" s="1"/>
      <c r="C115" s="203" t="s">
        <v>65</v>
      </c>
      <c r="D115" s="203"/>
      <c r="E115" s="203"/>
      <c r="F115" s="154" t="s">
        <v>205</v>
      </c>
      <c r="G115" s="7"/>
      <c r="H115" s="7"/>
    </row>
    <row r="116" spans="1:8" ht="15.75">
      <c r="A116" s="121"/>
      <c r="B116" s="5"/>
      <c r="C116" s="1"/>
      <c r="D116" s="1"/>
      <c r="E116" s="1"/>
      <c r="F116" s="153">
        <f>SUM(F114:F115)</f>
        <v>2832</v>
      </c>
      <c r="G116" s="7"/>
      <c r="H116" s="7"/>
    </row>
    <row r="117" spans="1:8" ht="15.75">
      <c r="A117" s="121"/>
      <c r="B117" s="5"/>
      <c r="C117" s="1"/>
      <c r="D117" s="1"/>
      <c r="E117" s="1"/>
      <c r="F117" s="27"/>
      <c r="G117" s="7"/>
      <c r="H117" s="7"/>
    </row>
    <row r="118" spans="1:8" ht="16.5" customHeight="1">
      <c r="A118" s="121"/>
      <c r="B118" s="203" t="s">
        <v>146</v>
      </c>
      <c r="C118" s="203"/>
      <c r="D118" s="203"/>
      <c r="E118" s="203"/>
      <c r="F118" s="203"/>
      <c r="G118" s="203"/>
      <c r="H118" s="203"/>
    </row>
    <row r="119" spans="1:8" ht="15.75">
      <c r="A119" s="121"/>
      <c r="B119" s="5"/>
      <c r="C119" s="1"/>
      <c r="D119" s="1"/>
      <c r="E119" s="30"/>
      <c r="F119" s="7"/>
      <c r="G119" s="7"/>
      <c r="H119" s="7"/>
    </row>
    <row r="120" spans="1:8" ht="15.75">
      <c r="A120" s="121"/>
      <c r="B120" s="226" t="s">
        <v>67</v>
      </c>
      <c r="C120" s="226"/>
      <c r="D120" s="226"/>
      <c r="E120" s="226"/>
      <c r="F120" s="226"/>
      <c r="G120" s="226"/>
      <c r="H120" s="226"/>
    </row>
    <row r="121" spans="1:8" ht="17.25" customHeight="1">
      <c r="A121" s="121" t="s">
        <v>66</v>
      </c>
      <c r="B121" s="225" t="s">
        <v>207</v>
      </c>
      <c r="C121" s="208"/>
      <c r="D121" s="208"/>
      <c r="E121" s="208"/>
      <c r="F121" s="208"/>
      <c r="G121" s="208"/>
      <c r="H121" s="208"/>
    </row>
    <row r="122" spans="1:8" ht="15.75">
      <c r="A122" s="121"/>
      <c r="B122" s="5"/>
      <c r="C122" s="1"/>
      <c r="D122" s="1"/>
      <c r="E122" s="30"/>
      <c r="F122" s="7"/>
      <c r="G122" s="7"/>
      <c r="H122" s="7"/>
    </row>
    <row r="123" spans="1:8" ht="15.75">
      <c r="A123" s="121"/>
      <c r="B123" s="226" t="s">
        <v>69</v>
      </c>
      <c r="C123" s="204"/>
      <c r="D123" s="204"/>
      <c r="E123" s="204"/>
      <c r="F123" s="204"/>
      <c r="G123" s="204"/>
      <c r="H123" s="204"/>
    </row>
    <row r="124" spans="1:8" ht="31.5" customHeight="1">
      <c r="A124" s="121" t="s">
        <v>68</v>
      </c>
      <c r="B124" s="245" t="s">
        <v>192</v>
      </c>
      <c r="C124" s="245"/>
      <c r="D124" s="245"/>
      <c r="E124" s="245"/>
      <c r="F124" s="245"/>
      <c r="G124" s="245"/>
      <c r="H124" s="245"/>
    </row>
    <row r="125" spans="1:8" ht="15.75">
      <c r="A125" s="121"/>
      <c r="B125" s="2"/>
      <c r="C125" s="110"/>
      <c r="D125" s="110"/>
      <c r="E125" s="110"/>
      <c r="F125" s="110"/>
      <c r="G125" s="110"/>
      <c r="H125" s="110"/>
    </row>
    <row r="126" spans="1:8" ht="15.75">
      <c r="A126" s="121"/>
      <c r="B126" s="226" t="s">
        <v>71</v>
      </c>
      <c r="C126" s="226"/>
      <c r="D126" s="226"/>
      <c r="E126" s="226"/>
      <c r="F126" s="226"/>
      <c r="G126" s="226"/>
      <c r="H126" s="226"/>
    </row>
    <row r="127" spans="1:8" ht="15.75">
      <c r="A127" s="121" t="s">
        <v>70</v>
      </c>
      <c r="B127" s="225" t="s">
        <v>72</v>
      </c>
      <c r="C127" s="204"/>
      <c r="D127" s="204"/>
      <c r="E127" s="204"/>
      <c r="F127" s="204"/>
      <c r="G127" s="204"/>
      <c r="H127" s="204"/>
    </row>
    <row r="128" spans="1:8" ht="15.75">
      <c r="A128" s="121"/>
      <c r="B128" s="5"/>
      <c r="C128" s="1"/>
      <c r="D128" s="1"/>
      <c r="E128" s="30"/>
      <c r="F128" s="7"/>
      <c r="G128" s="7"/>
      <c r="H128" s="7"/>
    </row>
    <row r="129" spans="1:8" ht="15.75">
      <c r="A129" s="121"/>
      <c r="B129" s="226" t="s">
        <v>168</v>
      </c>
      <c r="C129" s="226"/>
      <c r="D129" s="226"/>
      <c r="E129" s="226"/>
      <c r="F129" s="226"/>
      <c r="G129" s="226"/>
      <c r="H129" s="226"/>
    </row>
    <row r="130" spans="1:8" ht="15.75">
      <c r="A130" s="121" t="s">
        <v>73</v>
      </c>
      <c r="B130" s="5"/>
      <c r="C130" s="1"/>
      <c r="D130" s="1"/>
      <c r="E130" s="115" t="s">
        <v>159</v>
      </c>
      <c r="F130" s="1"/>
      <c r="G130" s="115" t="s">
        <v>159</v>
      </c>
      <c r="H130" s="1"/>
    </row>
    <row r="131" spans="1:8" ht="15.75">
      <c r="A131" s="121"/>
      <c r="B131" s="5"/>
      <c r="C131" s="1"/>
      <c r="D131" s="1"/>
      <c r="E131" s="116" t="s">
        <v>160</v>
      </c>
      <c r="F131" s="1"/>
      <c r="G131" s="116" t="s">
        <v>160</v>
      </c>
      <c r="H131" s="1"/>
    </row>
    <row r="132" spans="1:8" ht="15.75">
      <c r="A132" s="124"/>
      <c r="B132" s="5"/>
      <c r="C132" s="1"/>
      <c r="D132" s="1"/>
      <c r="E132" s="116" t="s">
        <v>161</v>
      </c>
      <c r="F132" s="1"/>
      <c r="G132" s="116" t="s">
        <v>162</v>
      </c>
      <c r="H132" s="1"/>
    </row>
    <row r="133" spans="1:8" ht="15.75">
      <c r="A133" s="121"/>
      <c r="B133" s="5"/>
      <c r="C133" s="1"/>
      <c r="D133" s="1"/>
      <c r="E133" s="117">
        <v>37529</v>
      </c>
      <c r="F133" s="1"/>
      <c r="G133" s="117">
        <v>37529</v>
      </c>
      <c r="H133" s="1"/>
    </row>
    <row r="134" spans="1:8" ht="15.75">
      <c r="A134" s="121"/>
      <c r="C134" s="113"/>
      <c r="D134" s="113"/>
      <c r="E134" s="103" t="s">
        <v>24</v>
      </c>
      <c r="G134" s="103" t="s">
        <v>24</v>
      </c>
      <c r="H134" s="1"/>
    </row>
    <row r="135" spans="1:8" ht="15.75">
      <c r="A135" s="121"/>
      <c r="B135" s="146" t="s">
        <v>157</v>
      </c>
      <c r="C135" s="146"/>
      <c r="D135" s="146"/>
      <c r="E135" s="106">
        <v>3522</v>
      </c>
      <c r="F135" s="106"/>
      <c r="G135" s="106">
        <v>5910</v>
      </c>
      <c r="H135" s="1"/>
    </row>
    <row r="136" spans="1:8" ht="32.25" customHeight="1">
      <c r="A136" s="121"/>
      <c r="B136" s="244" t="s">
        <v>163</v>
      </c>
      <c r="C136" s="244"/>
      <c r="D136" s="244"/>
      <c r="E136" s="1"/>
      <c r="F136" s="1"/>
      <c r="G136" s="1"/>
      <c r="H136" s="1"/>
    </row>
    <row r="137" spans="1:8" ht="15.75">
      <c r="A137" s="121"/>
      <c r="B137" s="155" t="s">
        <v>166</v>
      </c>
      <c r="C137" s="1"/>
      <c r="D137" s="1"/>
      <c r="E137" s="118">
        <v>42500</v>
      </c>
      <c r="F137" s="106"/>
      <c r="G137" s="107" t="s">
        <v>164</v>
      </c>
      <c r="H137" s="1"/>
    </row>
    <row r="138" spans="1:8" ht="15.75" customHeight="1">
      <c r="A138" s="121"/>
      <c r="B138" s="205" t="s">
        <v>167</v>
      </c>
      <c r="C138" s="205"/>
      <c r="D138" s="205"/>
      <c r="E138" s="118">
        <v>6929</v>
      </c>
      <c r="F138" s="106"/>
      <c r="G138" s="118">
        <v>24251</v>
      </c>
      <c r="H138" s="1"/>
    </row>
    <row r="139" spans="1:8" ht="15.75">
      <c r="A139" s="121"/>
      <c r="B139" s="113"/>
      <c r="C139" s="1"/>
      <c r="D139" s="1"/>
      <c r="E139" s="119">
        <f>SUM(E137:E138)</f>
        <v>49429</v>
      </c>
      <c r="F139" s="106"/>
      <c r="G139" s="119">
        <f>SUM(G137:G138)</f>
        <v>24251</v>
      </c>
      <c r="H139" s="1"/>
    </row>
    <row r="140" spans="1:8" ht="15.75">
      <c r="A140" s="121"/>
      <c r="B140" s="113"/>
      <c r="C140" s="1"/>
      <c r="D140" s="1"/>
      <c r="E140" s="118"/>
      <c r="F140" s="106"/>
      <c r="G140" s="106"/>
      <c r="H140" s="1"/>
    </row>
    <row r="141" spans="1:8" ht="18">
      <c r="A141" s="122"/>
      <c r="B141" s="113" t="s">
        <v>158</v>
      </c>
      <c r="C141" s="1"/>
      <c r="D141" s="1"/>
      <c r="E141" s="120">
        <f>(+E135/E139)*100</f>
        <v>7.125371745331687</v>
      </c>
      <c r="F141" s="108"/>
      <c r="G141" s="120">
        <f>(+G135/G139)*100</f>
        <v>24.370129066842605</v>
      </c>
      <c r="H141" s="1"/>
    </row>
    <row r="142" spans="1:8" ht="15.75">
      <c r="A142" s="126"/>
      <c r="B142" s="5"/>
      <c r="C142" s="1"/>
      <c r="D142" s="1"/>
      <c r="E142" s="113"/>
      <c r="F142" s="1"/>
      <c r="G142" s="1"/>
      <c r="H142" s="1"/>
    </row>
    <row r="143" spans="1:8" ht="15.75">
      <c r="A143" s="122"/>
      <c r="B143" s="5" t="s">
        <v>164</v>
      </c>
      <c r="C143" s="1" t="s">
        <v>165</v>
      </c>
      <c r="D143" s="1"/>
      <c r="E143" s="113"/>
      <c r="F143" s="1"/>
      <c r="G143" s="1"/>
      <c r="H143" s="1"/>
    </row>
    <row r="144" spans="1:8" ht="15.75">
      <c r="A144" s="122"/>
      <c r="B144" s="5"/>
      <c r="C144" s="1"/>
      <c r="D144" s="1"/>
      <c r="E144" s="1"/>
      <c r="F144" s="1"/>
      <c r="G144" s="1"/>
      <c r="H144" s="1"/>
    </row>
    <row r="145" spans="1:8" ht="15.75">
      <c r="A145" s="122"/>
      <c r="B145" s="5"/>
      <c r="C145" s="1"/>
      <c r="D145" s="1"/>
      <c r="E145" s="1"/>
      <c r="F145" s="1"/>
      <c r="G145" s="1"/>
      <c r="H145" s="1"/>
    </row>
    <row r="146" spans="1:8" ht="15.75">
      <c r="A146" s="122"/>
      <c r="B146" s="5"/>
      <c r="C146" s="1"/>
      <c r="D146" s="1"/>
      <c r="E146" s="1"/>
      <c r="F146" s="1"/>
      <c r="G146" s="1"/>
      <c r="H146" s="1"/>
    </row>
    <row r="147" spans="1:8" ht="15.75">
      <c r="A147" s="122"/>
      <c r="B147" s="5"/>
      <c r="C147" s="1"/>
      <c r="D147" s="1"/>
      <c r="E147" s="1"/>
      <c r="F147" s="1"/>
      <c r="G147" s="1"/>
      <c r="H147" s="1"/>
    </row>
    <row r="148" spans="1:8" ht="15.75">
      <c r="A148" s="122"/>
      <c r="B148" s="203" t="s">
        <v>74</v>
      </c>
      <c r="C148" s="203"/>
      <c r="D148" s="203"/>
      <c r="E148" s="1"/>
      <c r="F148" s="1"/>
      <c r="G148" s="1"/>
      <c r="H148" s="1"/>
    </row>
    <row r="149" spans="1:8" ht="15.75">
      <c r="A149" s="122"/>
      <c r="B149" s="1"/>
      <c r="C149" s="1"/>
      <c r="D149" s="1"/>
      <c r="E149" s="1"/>
      <c r="F149" s="1"/>
      <c r="G149" s="1"/>
      <c r="H149" s="1"/>
    </row>
    <row r="150" spans="1:8" ht="15.75">
      <c r="A150" s="122"/>
      <c r="B150" s="31" t="s">
        <v>140</v>
      </c>
      <c r="C150" s="31"/>
      <c r="D150" s="31"/>
      <c r="E150" s="1"/>
      <c r="F150" s="1"/>
      <c r="G150" s="1"/>
      <c r="H150" s="1"/>
    </row>
    <row r="151" spans="1:8" ht="15.75">
      <c r="A151" s="122"/>
      <c r="B151" s="31" t="s">
        <v>138</v>
      </c>
      <c r="C151" s="31"/>
      <c r="D151" s="31"/>
      <c r="E151" s="1"/>
      <c r="F151" s="1"/>
      <c r="G151" s="1"/>
      <c r="H151" s="1"/>
    </row>
    <row r="152" spans="1:8" ht="15.75">
      <c r="A152" s="122"/>
      <c r="B152" s="31" t="s">
        <v>75</v>
      </c>
      <c r="C152" s="31"/>
      <c r="D152" s="31"/>
      <c r="E152" s="1"/>
      <c r="F152" s="1"/>
      <c r="G152" s="1"/>
      <c r="H152" s="1"/>
    </row>
    <row r="153" spans="1:8" ht="15.75">
      <c r="A153" s="122"/>
      <c r="B153" s="1"/>
      <c r="C153" s="1"/>
      <c r="D153" s="1"/>
      <c r="E153" s="1"/>
      <c r="F153" s="1"/>
      <c r="G153" s="1"/>
      <c r="H153" s="1"/>
    </row>
    <row r="154" spans="1:8" ht="15.75">
      <c r="A154" s="122"/>
      <c r="B154" s="243" t="s">
        <v>139</v>
      </c>
      <c r="C154" s="243"/>
      <c r="D154" s="243"/>
      <c r="E154" s="1"/>
      <c r="F154" s="1"/>
      <c r="G154" s="1"/>
      <c r="H154" s="1"/>
    </row>
    <row r="155" spans="1:8" ht="15.75">
      <c r="A155" s="5"/>
      <c r="B155" s="5"/>
      <c r="C155" s="1"/>
      <c r="D155" s="1"/>
      <c r="E155" s="1"/>
      <c r="F155" s="1"/>
      <c r="G155" s="1"/>
      <c r="H155" s="1"/>
    </row>
    <row r="156" spans="1:8" ht="15.75">
      <c r="A156" s="5"/>
      <c r="B156" s="5"/>
      <c r="C156" s="1"/>
      <c r="D156" s="1"/>
      <c r="E156" s="1"/>
      <c r="F156" s="1"/>
      <c r="G156" s="1"/>
      <c r="H156" s="1"/>
    </row>
    <row r="157" spans="1:8" ht="15.75">
      <c r="A157" s="5"/>
      <c r="B157" s="5"/>
      <c r="C157" s="1"/>
      <c r="D157" s="1"/>
      <c r="E157" s="1"/>
      <c r="F157" s="1"/>
      <c r="G157" s="1"/>
      <c r="H157" s="1"/>
    </row>
    <row r="158" spans="1:8" ht="15.75">
      <c r="A158" s="5"/>
      <c r="B158" s="5"/>
      <c r="C158" s="1"/>
      <c r="D158" s="1"/>
      <c r="E158" s="1"/>
      <c r="F158" s="1"/>
      <c r="G158" s="1"/>
      <c r="H158" s="1"/>
    </row>
    <row r="159" spans="1:8" ht="15.75">
      <c r="A159" s="5"/>
      <c r="B159" s="5"/>
      <c r="C159" s="1"/>
      <c r="D159" s="1"/>
      <c r="E159" s="1"/>
      <c r="F159" s="1"/>
      <c r="G159" s="1"/>
      <c r="H159" s="1"/>
    </row>
    <row r="160" spans="1:8" ht="15.75">
      <c r="A160" s="5"/>
      <c r="B160" s="5"/>
      <c r="C160" s="1"/>
      <c r="D160" s="1"/>
      <c r="E160" s="1"/>
      <c r="F160" s="1"/>
      <c r="G160" s="1"/>
      <c r="H160" s="1"/>
    </row>
    <row r="161" spans="1:8" ht="15.75">
      <c r="A161" s="5"/>
      <c r="B161" s="5"/>
      <c r="C161" s="1"/>
      <c r="D161" s="1"/>
      <c r="E161" s="1"/>
      <c r="F161" s="1"/>
      <c r="G161" s="1"/>
      <c r="H161" s="1"/>
    </row>
    <row r="162" spans="1:8" ht="15.75">
      <c r="A162" s="5"/>
      <c r="B162" s="5"/>
      <c r="C162" s="1"/>
      <c r="D162" s="1"/>
      <c r="E162" s="1"/>
      <c r="F162" s="1"/>
      <c r="G162" s="1"/>
      <c r="H162" s="1"/>
    </row>
    <row r="163" spans="1:8" ht="15.75">
      <c r="A163" s="5"/>
      <c r="B163" s="5"/>
      <c r="C163" s="1"/>
      <c r="D163" s="1"/>
      <c r="E163" s="1"/>
      <c r="F163" s="1"/>
      <c r="G163" s="1"/>
      <c r="H163" s="1"/>
    </row>
    <row r="164" spans="1:8" ht="15.75">
      <c r="A164" s="5"/>
      <c r="B164" s="5"/>
      <c r="C164" s="1"/>
      <c r="D164" s="1"/>
      <c r="E164" s="1"/>
      <c r="F164" s="1"/>
      <c r="G164" s="1"/>
      <c r="H164" s="1"/>
    </row>
    <row r="165" spans="1:8" ht="15.75">
      <c r="A165" s="5"/>
      <c r="B165" s="5"/>
      <c r="C165" s="1"/>
      <c r="D165" s="1"/>
      <c r="E165" s="1"/>
      <c r="F165" s="1"/>
      <c r="G165" s="1"/>
      <c r="H165" s="1"/>
    </row>
    <row r="166" spans="1:8" ht="15.75">
      <c r="A166" s="5"/>
      <c r="B166" s="5"/>
      <c r="C166" s="1"/>
      <c r="D166" s="1"/>
      <c r="E166" s="1"/>
      <c r="F166" s="1"/>
      <c r="G166" s="1"/>
      <c r="H166" s="1"/>
    </row>
    <row r="167" spans="1:8" ht="15.75">
      <c r="A167" s="5"/>
      <c r="B167" s="5"/>
      <c r="C167" s="1"/>
      <c r="D167" s="1"/>
      <c r="E167" s="1"/>
      <c r="F167" s="1"/>
      <c r="G167" s="1"/>
      <c r="H167" s="1"/>
    </row>
    <row r="168" spans="1:8" ht="15.75">
      <c r="A168" s="5"/>
      <c r="B168" s="5"/>
      <c r="C168" s="1"/>
      <c r="D168" s="1"/>
      <c r="E168" s="1"/>
      <c r="F168" s="1"/>
      <c r="G168" s="1"/>
      <c r="H168" s="1"/>
    </row>
    <row r="169" spans="1:8" ht="15.75">
      <c r="A169" s="5"/>
      <c r="B169" s="5"/>
      <c r="C169" s="1"/>
      <c r="D169" s="1"/>
      <c r="E169" s="1"/>
      <c r="F169" s="1"/>
      <c r="G169" s="1"/>
      <c r="H169" s="1"/>
    </row>
    <row r="170" spans="1:8" ht="15.75">
      <c r="A170" s="5"/>
      <c r="B170" s="5"/>
      <c r="C170" s="1"/>
      <c r="D170" s="1"/>
      <c r="E170" s="1"/>
      <c r="F170" s="1"/>
      <c r="G170" s="1"/>
      <c r="H170" s="1"/>
    </row>
    <row r="171" spans="1:8" ht="15.75">
      <c r="A171" s="5"/>
      <c r="B171" s="5"/>
      <c r="C171" s="1"/>
      <c r="D171" s="1"/>
      <c r="E171" s="1"/>
      <c r="F171" s="1"/>
      <c r="G171" s="1"/>
      <c r="H171" s="1"/>
    </row>
    <row r="172" spans="1:8" ht="15.75">
      <c r="A172" s="5"/>
      <c r="B172" s="5"/>
      <c r="C172" s="1"/>
      <c r="D172" s="1"/>
      <c r="E172" s="1"/>
      <c r="F172" s="1"/>
      <c r="G172" s="1"/>
      <c r="H172" s="1"/>
    </row>
    <row r="173" spans="1:8" ht="15.75">
      <c r="A173" s="5"/>
      <c r="B173" s="5"/>
      <c r="C173" s="1"/>
      <c r="D173" s="1"/>
      <c r="E173" s="1"/>
      <c r="F173" s="1"/>
      <c r="G173" s="1"/>
      <c r="H173" s="1"/>
    </row>
    <row r="174" spans="1:8" ht="15.75">
      <c r="A174" s="5"/>
      <c r="B174" s="5"/>
      <c r="C174" s="1"/>
      <c r="D174" s="1"/>
      <c r="E174" s="1"/>
      <c r="F174" s="1"/>
      <c r="G174" s="1"/>
      <c r="H174" s="1"/>
    </row>
    <row r="175" spans="1:8" ht="15.75">
      <c r="A175" s="5"/>
      <c r="B175" s="5"/>
      <c r="C175" s="1"/>
      <c r="D175" s="1"/>
      <c r="E175" s="1"/>
      <c r="F175" s="1"/>
      <c r="G175" s="1"/>
      <c r="H175" s="1"/>
    </row>
    <row r="176" spans="1:8" ht="15.75">
      <c r="A176" s="5"/>
      <c r="B176" s="5"/>
      <c r="C176" s="1"/>
      <c r="D176" s="1"/>
      <c r="E176" s="1"/>
      <c r="F176" s="1"/>
      <c r="G176" s="1"/>
      <c r="H176" s="1"/>
    </row>
    <row r="177" spans="1:8" ht="15.75">
      <c r="A177" s="5"/>
      <c r="B177" s="5"/>
      <c r="C177" s="1"/>
      <c r="D177" s="1"/>
      <c r="E177" s="1"/>
      <c r="F177" s="1"/>
      <c r="G177" s="1"/>
      <c r="H177" s="1"/>
    </row>
    <row r="178" spans="1:8" ht="15.75">
      <c r="A178" s="5"/>
      <c r="B178" s="5"/>
      <c r="C178" s="1"/>
      <c r="D178" s="1"/>
      <c r="E178" s="1"/>
      <c r="F178" s="1"/>
      <c r="G178" s="1"/>
      <c r="H178" s="1"/>
    </row>
    <row r="179" spans="1:8" ht="15.75">
      <c r="A179" s="5"/>
      <c r="B179" s="5"/>
      <c r="C179" s="1"/>
      <c r="D179" s="1"/>
      <c r="E179" s="1"/>
      <c r="F179" s="1"/>
      <c r="G179" s="1"/>
      <c r="H179" s="1"/>
    </row>
    <row r="180" spans="1:8" ht="15.75">
      <c r="A180" s="5"/>
      <c r="B180" s="5"/>
      <c r="C180" s="1"/>
      <c r="D180" s="1"/>
      <c r="E180" s="1"/>
      <c r="F180" s="1"/>
      <c r="G180" s="1"/>
      <c r="H180" s="1"/>
    </row>
    <row r="181" spans="1:8" ht="15.75">
      <c r="A181" s="5"/>
      <c r="B181" s="5"/>
      <c r="C181" s="1"/>
      <c r="D181" s="1"/>
      <c r="E181" s="1"/>
      <c r="F181" s="1"/>
      <c r="G181" s="1"/>
      <c r="H181" s="1"/>
    </row>
    <row r="182" spans="1:8" ht="15.75">
      <c r="A182" s="5"/>
      <c r="B182" s="5"/>
      <c r="C182" s="1"/>
      <c r="D182" s="1"/>
      <c r="E182" s="1"/>
      <c r="F182" s="1"/>
      <c r="G182" s="1"/>
      <c r="H182" s="1"/>
    </row>
    <row r="183" spans="1:8" ht="15.75">
      <c r="A183" s="5"/>
      <c r="B183" s="5"/>
      <c r="C183" s="1"/>
      <c r="D183" s="1"/>
      <c r="E183" s="1"/>
      <c r="F183" s="1"/>
      <c r="G183" s="1"/>
      <c r="H183" s="1"/>
    </row>
    <row r="184" spans="1:8" ht="15.75">
      <c r="A184" s="5"/>
      <c r="B184" s="5"/>
      <c r="C184" s="1"/>
      <c r="D184" s="1"/>
      <c r="E184" s="1"/>
      <c r="F184" s="1"/>
      <c r="G184" s="1"/>
      <c r="H184" s="1"/>
    </row>
    <row r="185" spans="1:8" ht="15.75">
      <c r="A185" s="5"/>
      <c r="B185" s="5"/>
      <c r="C185" s="1"/>
      <c r="D185" s="1"/>
      <c r="E185" s="1"/>
      <c r="F185" s="1"/>
      <c r="G185" s="1"/>
      <c r="H185" s="1"/>
    </row>
    <row r="186" spans="1:8" ht="15.75">
      <c r="A186" s="5"/>
      <c r="B186" s="5"/>
      <c r="C186" s="1"/>
      <c r="D186" s="1"/>
      <c r="E186" s="1"/>
      <c r="F186" s="1"/>
      <c r="G186" s="1"/>
      <c r="H186" s="1"/>
    </row>
    <row r="187" spans="1:8" ht="15.75">
      <c r="A187" s="5"/>
      <c r="B187" s="5"/>
      <c r="C187" s="1"/>
      <c r="D187" s="1"/>
      <c r="E187" s="1"/>
      <c r="F187" s="1"/>
      <c r="G187" s="1"/>
      <c r="H187" s="1"/>
    </row>
    <row r="188" spans="1:8" ht="15.75">
      <c r="A188" s="5"/>
      <c r="B188" s="5"/>
      <c r="C188" s="1"/>
      <c r="D188" s="1"/>
      <c r="E188" s="1"/>
      <c r="F188" s="1"/>
      <c r="G188" s="1"/>
      <c r="H188" s="1"/>
    </row>
    <row r="189" spans="1:8" ht="15.75">
      <c r="A189" s="5"/>
      <c r="B189" s="5"/>
      <c r="C189" s="1"/>
      <c r="D189" s="1"/>
      <c r="E189" s="1"/>
      <c r="F189" s="1"/>
      <c r="G189" s="1"/>
      <c r="H189" s="1"/>
    </row>
    <row r="190" spans="1:8" ht="15.75">
      <c r="A190" s="5"/>
      <c r="B190" s="5"/>
      <c r="C190" s="1"/>
      <c r="D190" s="1"/>
      <c r="E190" s="1"/>
      <c r="F190" s="1"/>
      <c r="G190" s="1"/>
      <c r="H190" s="1"/>
    </row>
    <row r="191" spans="1:8" ht="15.75">
      <c r="A191" s="5"/>
      <c r="B191" s="5"/>
      <c r="C191" s="1"/>
      <c r="D191" s="1"/>
      <c r="E191" s="1"/>
      <c r="F191" s="1"/>
      <c r="G191" s="1"/>
      <c r="H191" s="1"/>
    </row>
    <row r="192" spans="1:8" ht="15.75">
      <c r="A192" s="5"/>
      <c r="B192" s="5"/>
      <c r="C192" s="1"/>
      <c r="D192" s="1"/>
      <c r="E192" s="1"/>
      <c r="F192" s="1"/>
      <c r="G192" s="1"/>
      <c r="H192" s="1"/>
    </row>
    <row r="193" spans="1:8" ht="15.75">
      <c r="A193" s="5"/>
      <c r="B193" s="5"/>
      <c r="C193" s="1"/>
      <c r="D193" s="1"/>
      <c r="E193" s="1"/>
      <c r="F193" s="1"/>
      <c r="G193" s="1"/>
      <c r="H193" s="1"/>
    </row>
    <row r="194" spans="1:8" ht="15.75">
      <c r="A194" s="5"/>
      <c r="B194" s="5"/>
      <c r="C194" s="1"/>
      <c r="D194" s="1"/>
      <c r="E194" s="1"/>
      <c r="F194" s="1"/>
      <c r="G194" s="1"/>
      <c r="H194" s="1"/>
    </row>
    <row r="195" spans="1:8" ht="15.75">
      <c r="A195" s="5"/>
      <c r="B195" s="5"/>
      <c r="C195" s="1"/>
      <c r="D195" s="1"/>
      <c r="E195" s="1"/>
      <c r="F195" s="1"/>
      <c r="G195" s="1"/>
      <c r="H195" s="1"/>
    </row>
    <row r="196" spans="1:8" ht="15.75">
      <c r="A196" s="5"/>
      <c r="B196" s="5"/>
      <c r="C196" s="1"/>
      <c r="D196" s="1"/>
      <c r="E196" s="1"/>
      <c r="F196" s="1"/>
      <c r="G196" s="1"/>
      <c r="H196" s="1"/>
    </row>
    <row r="197" spans="1:8" ht="15.75">
      <c r="A197" s="5"/>
      <c r="B197" s="5"/>
      <c r="C197" s="1"/>
      <c r="D197" s="1"/>
      <c r="E197" s="1"/>
      <c r="F197" s="1"/>
      <c r="G197" s="1"/>
      <c r="H197" s="1"/>
    </row>
    <row r="198" spans="1:8" ht="15.75">
      <c r="A198" s="5"/>
      <c r="B198" s="5"/>
      <c r="C198" s="1"/>
      <c r="D198" s="1"/>
      <c r="E198" s="1"/>
      <c r="F198" s="1"/>
      <c r="G198" s="1"/>
      <c r="H198" s="1"/>
    </row>
    <row r="199" spans="1:8" ht="15.75">
      <c r="A199" s="5"/>
      <c r="B199" s="5"/>
      <c r="C199" s="1"/>
      <c r="D199" s="1"/>
      <c r="E199" s="1"/>
      <c r="F199" s="1"/>
      <c r="G199" s="1"/>
      <c r="H199" s="1"/>
    </row>
    <row r="200" spans="1:8" ht="15.75">
      <c r="A200" s="5"/>
      <c r="B200" s="5"/>
      <c r="C200" s="1"/>
      <c r="D200" s="1"/>
      <c r="E200" s="1"/>
      <c r="F200" s="1"/>
      <c r="G200" s="1"/>
      <c r="H200" s="1"/>
    </row>
    <row r="201" spans="1:8" ht="15.75">
      <c r="A201" s="5"/>
      <c r="B201" s="5"/>
      <c r="C201" s="1"/>
      <c r="D201" s="1"/>
      <c r="E201" s="1"/>
      <c r="F201" s="1"/>
      <c r="G201" s="1"/>
      <c r="H201" s="1"/>
    </row>
    <row r="202" spans="1:8" ht="15.75">
      <c r="A202" s="5"/>
      <c r="B202" s="5"/>
      <c r="C202" s="1"/>
      <c r="D202" s="1"/>
      <c r="E202" s="1"/>
      <c r="F202" s="1"/>
      <c r="G202" s="1"/>
      <c r="H202" s="1"/>
    </row>
    <row r="203" spans="1:8" ht="15.75">
      <c r="A203" s="5"/>
      <c r="B203" s="5"/>
      <c r="C203" s="1"/>
      <c r="D203" s="1"/>
      <c r="E203" s="1"/>
      <c r="F203" s="1"/>
      <c r="G203" s="1"/>
      <c r="H203" s="1"/>
    </row>
    <row r="204" spans="1:8" ht="15.75">
      <c r="A204" s="5"/>
      <c r="B204" s="5"/>
      <c r="C204" s="1"/>
      <c r="D204" s="1"/>
      <c r="E204" s="1"/>
      <c r="F204" s="1"/>
      <c r="G204" s="1"/>
      <c r="H204" s="1"/>
    </row>
    <row r="205" spans="1:8" ht="15.75">
      <c r="A205" s="5"/>
      <c r="B205" s="5"/>
      <c r="C205" s="1"/>
      <c r="D205" s="1"/>
      <c r="E205" s="1"/>
      <c r="F205" s="1"/>
      <c r="G205" s="1"/>
      <c r="H205" s="1"/>
    </row>
    <row r="206" spans="1:8" ht="15.75">
      <c r="A206" s="5"/>
      <c r="B206" s="5"/>
      <c r="C206" s="1"/>
      <c r="D206" s="1"/>
      <c r="E206" s="1"/>
      <c r="F206" s="1"/>
      <c r="G206" s="1"/>
      <c r="H206" s="1"/>
    </row>
    <row r="207" spans="1:8" ht="15.75">
      <c r="A207" s="5"/>
      <c r="B207" s="5"/>
      <c r="C207" s="1"/>
      <c r="D207" s="1"/>
      <c r="E207" s="1"/>
      <c r="F207" s="1"/>
      <c r="G207" s="1"/>
      <c r="H207" s="1"/>
    </row>
    <row r="208" spans="1:8" ht="15.75">
      <c r="A208" s="5"/>
      <c r="B208" s="5"/>
      <c r="C208" s="1"/>
      <c r="D208" s="1"/>
      <c r="E208" s="1"/>
      <c r="F208" s="1"/>
      <c r="G208" s="1"/>
      <c r="H208" s="1"/>
    </row>
    <row r="209" spans="1:8" ht="15.75">
      <c r="A209" s="5"/>
      <c r="B209" s="5"/>
      <c r="C209" s="1"/>
      <c r="D209" s="1"/>
      <c r="E209" s="1"/>
      <c r="F209" s="1"/>
      <c r="G209" s="1"/>
      <c r="H209" s="1"/>
    </row>
    <row r="210" spans="1:8" ht="15.75">
      <c r="A210" s="5"/>
      <c r="B210" s="5"/>
      <c r="C210" s="1"/>
      <c r="D210" s="1"/>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5" ht="15.75">
      <c r="A220" s="5"/>
      <c r="B220" s="5"/>
      <c r="C220" s="1"/>
      <c r="D220" s="1"/>
      <c r="E220" s="1"/>
    </row>
    <row r="221" spans="2:5" ht="15.75">
      <c r="B221" s="5"/>
      <c r="C221" s="1"/>
      <c r="D221" s="1"/>
      <c r="E221" s="1"/>
    </row>
    <row r="222" spans="2:5" ht="15.75">
      <c r="B222" s="5"/>
      <c r="C222" s="1"/>
      <c r="D222" s="1"/>
      <c r="E222" s="1"/>
    </row>
    <row r="223" spans="2:5" ht="15.75">
      <c r="B223" s="5"/>
      <c r="C223" s="1"/>
      <c r="D223" s="1"/>
      <c r="E223" s="1"/>
    </row>
    <row r="224" ht="15.75">
      <c r="E224" s="1"/>
    </row>
    <row r="225" ht="15.75">
      <c r="E225" s="1"/>
    </row>
    <row r="226" ht="15.75">
      <c r="E226" s="1"/>
    </row>
    <row r="227" ht="15.75">
      <c r="E227" s="1"/>
    </row>
  </sheetData>
  <mergeCells count="84">
    <mergeCell ref="B107:H107"/>
    <mergeCell ref="B93:H93"/>
    <mergeCell ref="B118:H118"/>
    <mergeCell ref="C114:E114"/>
    <mergeCell ref="C115:E115"/>
    <mergeCell ref="B95:H95"/>
    <mergeCell ref="B100:D100"/>
    <mergeCell ref="B101:D101"/>
    <mergeCell ref="B102:D102"/>
    <mergeCell ref="B103:D103"/>
    <mergeCell ref="B104:D104"/>
    <mergeCell ref="B33:H33"/>
    <mergeCell ref="B78:D78"/>
    <mergeCell ref="B76:D76"/>
    <mergeCell ref="B77:D77"/>
    <mergeCell ref="B68:H68"/>
    <mergeCell ref="B70:H70"/>
    <mergeCell ref="B72:D72"/>
    <mergeCell ref="B64:H64"/>
    <mergeCell ref="B65:H65"/>
    <mergeCell ref="B67:H67"/>
    <mergeCell ref="B148:D148"/>
    <mergeCell ref="B126:H126"/>
    <mergeCell ref="B127:H127"/>
    <mergeCell ref="B79:H79"/>
    <mergeCell ref="C80:H80"/>
    <mergeCell ref="B81:H81"/>
    <mergeCell ref="B82:H82"/>
    <mergeCell ref="B123:H123"/>
    <mergeCell ref="B111:H111"/>
    <mergeCell ref="B154:D154"/>
    <mergeCell ref="B129:H129"/>
    <mergeCell ref="C83:H83"/>
    <mergeCell ref="B84:H84"/>
    <mergeCell ref="B85:H85"/>
    <mergeCell ref="B91:H91"/>
    <mergeCell ref="B109:H109"/>
    <mergeCell ref="B136:D136"/>
    <mergeCell ref="B124:H124"/>
    <mergeCell ref="B121:H121"/>
    <mergeCell ref="C59:D59"/>
    <mergeCell ref="C60:D60"/>
    <mergeCell ref="C61:D61"/>
    <mergeCell ref="B62:H62"/>
    <mergeCell ref="C56:D56"/>
    <mergeCell ref="G56:H57"/>
    <mergeCell ref="C57:D57"/>
    <mergeCell ref="C58:D58"/>
    <mergeCell ref="B52:H52"/>
    <mergeCell ref="B55:H55"/>
    <mergeCell ref="B41:H41"/>
    <mergeCell ref="B42:H42"/>
    <mergeCell ref="B46:C46"/>
    <mergeCell ref="B47:H47"/>
    <mergeCell ref="B35:H35"/>
    <mergeCell ref="B36:H36"/>
    <mergeCell ref="B38:H38"/>
    <mergeCell ref="B39:H39"/>
    <mergeCell ref="B25:H25"/>
    <mergeCell ref="B32:H32"/>
    <mergeCell ref="B26:H26"/>
    <mergeCell ref="B27:H27"/>
    <mergeCell ref="B29:H29"/>
    <mergeCell ref="B30:H30"/>
    <mergeCell ref="B138:D138"/>
    <mergeCell ref="A9:H9"/>
    <mergeCell ref="C10:H10"/>
    <mergeCell ref="B11:H11"/>
    <mergeCell ref="B12:H12"/>
    <mergeCell ref="B13:H13"/>
    <mergeCell ref="C14:H14"/>
    <mergeCell ref="B15:H15"/>
    <mergeCell ref="B16:H16"/>
    <mergeCell ref="B18:H18"/>
    <mergeCell ref="B112:H112"/>
    <mergeCell ref="B120:H120"/>
    <mergeCell ref="A6:H6"/>
    <mergeCell ref="A7:H7"/>
    <mergeCell ref="A8:H8"/>
    <mergeCell ref="B19:H19"/>
    <mergeCell ref="B21:H21"/>
    <mergeCell ref="B22:H22"/>
    <mergeCell ref="C23:H23"/>
    <mergeCell ref="B24:H24"/>
  </mergeCells>
  <printOptions/>
  <pageMargins left="0.75" right="0.75" top="1" bottom="1" header="0.5" footer="0.5"/>
  <pageSetup fitToHeight="5" fitToWidth="1"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28" sqref="E2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2002-11-22T20:37:22Z</cp:lastPrinted>
  <dcterms:created xsi:type="dcterms:W3CDTF">2002-11-14T19:07:56Z</dcterms:created>
  <dcterms:modified xsi:type="dcterms:W3CDTF">2002-11-22T21:12:02Z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